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200" windowHeight="11625" activeTab="4"/>
  </bookViews>
  <sheets>
    <sheet name="6-8公岗分配表" sheetId="23" r:id="rId1"/>
    <sheet name="6月扶贫公岗分配表" sheetId="37" r:id="rId2"/>
    <sheet name="7月扶贫公岗分配表" sheetId="33" r:id="rId3"/>
    <sheet name="8月扶贫公岗分配表" sheetId="35" r:id="rId4"/>
    <sheet name="就业见习" sheetId="38" r:id="rId5"/>
    <sheet name="企业吸纳分配表" sheetId="39" r:id="rId6"/>
    <sheet name="脱贫户一次性创业、房租补贴" sheetId="21" r:id="rId7"/>
    <sheet name="就业援助金" sheetId="42" r:id="rId8"/>
  </sheets>
  <definedNames>
    <definedName name="_xlnm._FilterDatabase" localSheetId="6" hidden="1">脱贫户一次性创业、房租补贴!$A$3:$G$8</definedName>
    <definedName name="_xlnm.Print_Titles" localSheetId="0">'6-8公岗分配表'!$1:$3</definedName>
  </definedNames>
  <calcPr calcId="144525"/>
</workbook>
</file>

<file path=xl/comments1.xml><?xml version="1.0" encoding="utf-8"?>
<comments xmlns="http://schemas.openxmlformats.org/spreadsheetml/2006/main">
  <authors>
    <author>微软用户</author>
  </authors>
  <commentList>
    <comment ref="A1" authorId="0">
      <text>
        <r>
          <rPr>
            <sz val="9"/>
            <rFont val="宋体"/>
            <charset val="134"/>
          </rPr>
          <t xml:space="preserve">微软用户:
</t>
        </r>
      </text>
    </comment>
  </commentList>
</comments>
</file>

<file path=xl/comments2.xml><?xml version="1.0" encoding="utf-8"?>
<comments xmlns="http://schemas.openxmlformats.org/spreadsheetml/2006/main">
  <authors>
    <author>微软用户</author>
  </authors>
  <commentList>
    <comment ref="A1" authorId="0">
      <text>
        <r>
          <rPr>
            <sz val="9"/>
            <rFont val="宋体"/>
            <charset val="134"/>
          </rPr>
          <t xml:space="preserve">微软用户:
</t>
        </r>
      </text>
    </comment>
  </commentList>
</comments>
</file>

<file path=xl/comments3.xml><?xml version="1.0" encoding="utf-8"?>
<comments xmlns="http://schemas.openxmlformats.org/spreadsheetml/2006/main">
  <authors>
    <author>微软用户</author>
  </authors>
  <commentList>
    <comment ref="A1" authorId="0">
      <text>
        <r>
          <rPr>
            <sz val="9"/>
            <rFont val="宋体"/>
            <charset val="134"/>
          </rPr>
          <t xml:space="preserve">微软用户:
</t>
        </r>
      </text>
    </comment>
  </commentList>
</comments>
</file>

<file path=xl/comments4.xml><?xml version="1.0" encoding="utf-8"?>
<comments xmlns="http://schemas.openxmlformats.org/spreadsheetml/2006/main">
  <authors>
    <author>微软用户</author>
  </authors>
  <commentList>
    <comment ref="A1" authorId="0">
      <text>
        <r>
          <rPr>
            <sz val="9"/>
            <rFont val="宋体"/>
            <charset val="134"/>
          </rPr>
          <t xml:space="preserve">微软用户:
</t>
        </r>
      </text>
    </comment>
  </commentList>
</comments>
</file>

<file path=xl/comments5.xml><?xml version="1.0" encoding="utf-8"?>
<comments xmlns="http://schemas.openxmlformats.org/spreadsheetml/2006/main">
  <authors>
    <author>微软用户</author>
  </authors>
  <commentList>
    <comment ref="A1" authorId="0">
      <text>
        <r>
          <rPr>
            <sz val="9"/>
            <rFont val="宋体"/>
            <charset val="134"/>
          </rPr>
          <t xml:space="preserve">微软用户:
</t>
        </r>
      </text>
    </comment>
  </commentList>
</comments>
</file>

<file path=xl/sharedStrings.xml><?xml version="1.0" encoding="utf-8"?>
<sst xmlns="http://schemas.openxmlformats.org/spreadsheetml/2006/main" count="242" uniqueCount="116">
  <si>
    <t>2023年6月-2023年8月享受公益性岗位政策社会保险补贴和岗位补贴审核分配表</t>
  </si>
  <si>
    <t>序号</t>
  </si>
  <si>
    <t>单位名称</t>
  </si>
  <si>
    <t>人数</t>
  </si>
  <si>
    <t>合计</t>
  </si>
  <si>
    <t>岗位补贴</t>
  </si>
  <si>
    <t>社保补贴</t>
  </si>
  <si>
    <t>备 注</t>
  </si>
  <si>
    <t>补贴小计</t>
  </si>
  <si>
    <t>补贴标准（元）</t>
  </si>
  <si>
    <t>月数</t>
  </si>
  <si>
    <t>新城社区</t>
  </si>
  <si>
    <t>迎宾社区</t>
  </si>
  <si>
    <t>园林社区</t>
  </si>
  <si>
    <t>西河社区</t>
  </si>
  <si>
    <t>明珠社区</t>
  </si>
  <si>
    <t>老城社区</t>
  </si>
  <si>
    <t>阿吾勒社区</t>
  </si>
  <si>
    <t>木垒镇</t>
  </si>
  <si>
    <t>东城镇</t>
  </si>
  <si>
    <t>大石头乡</t>
  </si>
  <si>
    <t>新户镇</t>
  </si>
  <si>
    <t>英格堡乡</t>
  </si>
  <si>
    <t>木垒路政管理局</t>
  </si>
  <si>
    <t>木垒县党史办</t>
  </si>
  <si>
    <t>木垒县总工会</t>
  </si>
  <si>
    <t>木垒县妇联</t>
  </si>
  <si>
    <t>木垒县社保局</t>
  </si>
  <si>
    <t>政法委（维稳中心）</t>
  </si>
  <si>
    <t>技工学校</t>
  </si>
  <si>
    <t>电影发行放映站（宣传部）</t>
  </si>
  <si>
    <t>妇计中心</t>
  </si>
  <si>
    <t>木垒镇社区卫生服务中心</t>
  </si>
  <si>
    <t>木垒哈萨克自治县统计局</t>
  </si>
  <si>
    <t>园林绿化中心(住建局）</t>
  </si>
  <si>
    <t>木垒哈萨克自治县就业服务局</t>
  </si>
  <si>
    <t>木垒县人力资源和社会保障服务中心</t>
  </si>
  <si>
    <t xml:space="preserve"> 合计</t>
  </si>
  <si>
    <t>/</t>
  </si>
  <si>
    <t>2023年6月享受扶贫公益性岗位岗位补贴审核分配表</t>
  </si>
  <si>
    <t>保安岗</t>
  </si>
  <si>
    <t>保洁岗</t>
  </si>
  <si>
    <t>白杨河乡</t>
  </si>
  <si>
    <t>西吉尔镇</t>
  </si>
  <si>
    <t>照壁山乡</t>
  </si>
  <si>
    <t>雀仁乡</t>
  </si>
  <si>
    <t>博斯坦乡</t>
  </si>
  <si>
    <t>总计</t>
  </si>
  <si>
    <t>2023年7月享受扶贫公益性岗位岗位补贴审核分配表</t>
  </si>
  <si>
    <t>2023年8月享受扶贫公益性岗位岗位补贴审核分配表</t>
  </si>
  <si>
    <t>2023年6月-8月大中专毕业生就业见习生活费补贴分配表</t>
  </si>
  <si>
    <t>单位：人、元</t>
  </si>
  <si>
    <t>单位</t>
  </si>
  <si>
    <t>姓名</t>
  </si>
  <si>
    <t>补贴时间</t>
  </si>
  <si>
    <t>补贴标准</t>
  </si>
  <si>
    <t>补贴金额（元）</t>
  </si>
  <si>
    <t>备　注</t>
  </si>
  <si>
    <t>新疆振胜律师事务所</t>
  </si>
  <si>
    <t>潘杰</t>
  </si>
  <si>
    <t>2023年7月-8月（2个月）</t>
  </si>
  <si>
    <t>1165元/人</t>
  </si>
  <si>
    <t>木垒县退役军人服务中心</t>
  </si>
  <si>
    <t>卡布依然·马汗</t>
  </si>
  <si>
    <t>2023年8月（1个月）</t>
  </si>
  <si>
    <t>森达尔·吐尔得别克</t>
  </si>
  <si>
    <t>2023年6月（1个月）</t>
  </si>
  <si>
    <t>木垒县环卫绿化服务中心</t>
  </si>
  <si>
    <t>张国辉</t>
  </si>
  <si>
    <t>中共木垒哈萨克自治县委员会直属机关工作委员会</t>
  </si>
  <si>
    <t>凯迪日耶·萨迪克</t>
  </si>
  <si>
    <t>2023年6月-8月（3个月）</t>
  </si>
  <si>
    <t>加依达尔·热肯</t>
  </si>
  <si>
    <t>木垒县统计局</t>
  </si>
  <si>
    <t>帕丽扎提·阿坦</t>
  </si>
  <si>
    <t>麦地娜·热不牙依木</t>
  </si>
  <si>
    <t>什娜尔·阿汗</t>
  </si>
  <si>
    <t>美迪娜·哈旦</t>
  </si>
  <si>
    <t>2023年5月-2023年7月企业吸纳就业人员社会保险补贴分配表</t>
  </si>
  <si>
    <t>单位类别</t>
  </si>
  <si>
    <t>吸纳人员数</t>
  </si>
  <si>
    <t>社会保险补贴</t>
  </si>
  <si>
    <t>备注</t>
  </si>
  <si>
    <t xml:space="preserve">奇台县金佰汇劳务派遣有限公司木垒分公司 </t>
  </si>
  <si>
    <t>中小微企业</t>
  </si>
  <si>
    <t>新疆九洲海诺建筑工程有限责任公司</t>
  </si>
  <si>
    <t>新疆盈凯工程劳务管理有限公司</t>
  </si>
  <si>
    <t>木垒县丰源天然气有限责任公司</t>
  </si>
  <si>
    <t>木垒县红鹰嘴文化传播有限责任公司</t>
  </si>
  <si>
    <t>新疆广福堂医药连锁有限公司木垒县
第七分公司</t>
  </si>
  <si>
    <t>新疆广福堂医药连锁有限公司木垒县
第十分公司</t>
  </si>
  <si>
    <t>新疆广福堂医药连锁有限公司木垒县
第十四分公司</t>
  </si>
  <si>
    <t>木垒县阿里食品有限公司</t>
  </si>
  <si>
    <t>木垒哈萨克自治县鸿富物业管理服务
有限公司</t>
  </si>
  <si>
    <t>合计：</t>
  </si>
  <si>
    <t>——</t>
  </si>
  <si>
    <t>2023年第三批脱贫户享受一次性创业补贴、房租补贴汇总表</t>
  </si>
  <si>
    <t>创业者姓名</t>
  </si>
  <si>
    <t>创业项目名称</t>
  </si>
  <si>
    <t>建档立卡贫困家庭劳动力创业奖补享受情况</t>
  </si>
  <si>
    <t>一次性创业补贴金额</t>
  </si>
  <si>
    <t>一次性房租补贴金额</t>
  </si>
  <si>
    <t>古丽齐曼·约麦尔</t>
  </si>
  <si>
    <t>木垒弹娜姿美容保健中心</t>
  </si>
  <si>
    <t>哈那提</t>
  </si>
  <si>
    <t>木垒哈那提车工厂洗车店</t>
  </si>
  <si>
    <t>买拉木汗</t>
  </si>
  <si>
    <t>木垒买拉木汗馕店</t>
  </si>
  <si>
    <t>胡尔买提江</t>
  </si>
  <si>
    <t>木垒钱难友烤吧</t>
  </si>
  <si>
    <t>2023年第三批就业援助金汇总表</t>
  </si>
  <si>
    <t>经营项目</t>
  </si>
  <si>
    <t>补贴金额</t>
  </si>
  <si>
    <t>所属乡镇</t>
  </si>
  <si>
    <t>帕提玛</t>
  </si>
  <si>
    <t>木垒帕提玛服装店</t>
  </si>
</sst>
</file>

<file path=xl/styles.xml><?xml version="1.0" encoding="utf-8"?>
<styleSheet xmlns="http://schemas.openxmlformats.org/spreadsheetml/2006/main">
  <numFmts count="5">
    <numFmt numFmtId="176" formatCode="0.00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8"/>
      <color theme="1"/>
      <name val="仿宋"/>
      <charset val="134"/>
    </font>
    <font>
      <sz val="20"/>
      <name val="方正小标宋简体"/>
      <charset val="134"/>
    </font>
    <font>
      <sz val="8"/>
      <name val="宋体"/>
      <charset val="134"/>
      <scheme val="major"/>
    </font>
    <font>
      <sz val="10"/>
      <name val="宋体"/>
      <charset val="134"/>
    </font>
    <font>
      <sz val="12"/>
      <name val="宋体"/>
      <charset val="134"/>
    </font>
    <font>
      <b/>
      <sz val="20"/>
      <name val="方正小标宋简体"/>
      <charset val="134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sz val="24"/>
      <name val="方正小标宋简体"/>
      <charset val="134"/>
    </font>
    <font>
      <sz val="11"/>
      <name val="宋体"/>
      <charset val="134"/>
    </font>
    <font>
      <b/>
      <sz val="18"/>
      <color theme="3"/>
      <name val="宋体"/>
      <charset val="134"/>
      <scheme val="minor"/>
    </font>
    <font>
      <sz val="9"/>
      <name val="宋体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indexed="8"/>
      <name val="宋体"/>
      <charset val="134"/>
      <scheme val="minor"/>
    </font>
    <font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15" fillId="8" borderId="0" applyNumberFormat="0" applyBorder="0" applyAlignment="0" applyProtection="0">
      <alignment vertical="center"/>
    </xf>
    <xf numFmtId="0" fontId="17" fillId="9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4" borderId="9" applyNumberFormat="0" applyFont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31" fillId="20" borderId="16" applyNumberFormat="0" applyAlignment="0" applyProtection="0">
      <alignment vertical="center"/>
    </xf>
    <xf numFmtId="0" fontId="32" fillId="20" borderId="10" applyNumberFormat="0" applyAlignment="0" applyProtection="0">
      <alignment vertical="center"/>
    </xf>
    <xf numFmtId="0" fontId="24" fillId="16" borderId="11" applyNumberFormat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33" fillId="0" borderId="0" applyBorder="0">
      <alignment vertical="center"/>
    </xf>
    <xf numFmtId="0" fontId="19" fillId="34" borderId="0" applyNumberFormat="0" applyBorder="0" applyAlignment="0" applyProtection="0">
      <alignment vertical="center"/>
    </xf>
  </cellStyleXfs>
  <cellXfs count="7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vertical="center" shrinkToFit="1"/>
    </xf>
    <xf numFmtId="0" fontId="6" fillId="0" borderId="0" xfId="0" applyFont="1" applyAlignment="1">
      <alignment vertical="center" shrinkToFit="1"/>
    </xf>
    <xf numFmtId="0" fontId="7" fillId="0" borderId="0" xfId="0" applyFont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wrapText="1" shrinkToFit="1"/>
    </xf>
    <xf numFmtId="0" fontId="6" fillId="0" borderId="0" xfId="0" applyFont="1">
      <alignment vertical="center"/>
    </xf>
    <xf numFmtId="0" fontId="5" fillId="0" borderId="0" xfId="0" applyFont="1">
      <alignment vertical="center"/>
    </xf>
    <xf numFmtId="0" fontId="7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0" fillId="0" borderId="0" xfId="0" applyFill="1">
      <alignment vertical="center"/>
    </xf>
    <xf numFmtId="0" fontId="3" fillId="0" borderId="0" xfId="0" applyFont="1" applyFill="1" applyAlignment="1">
      <alignment horizontal="center" vertical="center"/>
    </xf>
    <xf numFmtId="0" fontId="8" fillId="0" borderId="6" xfId="0" applyFont="1" applyFill="1" applyBorder="1" applyAlignment="1">
      <alignment horizontal="right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0" fontId="11" fillId="3" borderId="0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0" fillId="3" borderId="5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0" fontId="10" fillId="3" borderId="8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常规_汇总表_4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常规 2 10" xfId="49"/>
    <cellStyle name="60% - 强调文字颜色 6" xfId="50" builtinId="52"/>
  </cellStyles>
  <tableStyles count="0" defaultTableStyle="TableStyleMedium2" defaultPivotStyle="PivotStyleLight16"/>
  <colors>
    <mruColors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2">
    <pageSetUpPr fitToPage="1"/>
  </sheetPr>
  <dimension ref="A1:M36"/>
  <sheetViews>
    <sheetView zoomScale="85" zoomScaleNormal="85" workbookViewId="0">
      <pane ySplit="3" topLeftCell="A13" activePane="bottomLeft" state="frozen"/>
      <selection/>
      <selection pane="bottomLeft" activeCell="G19" sqref="G19"/>
    </sheetView>
  </sheetViews>
  <sheetFormatPr defaultColWidth="10.775" defaultRowHeight="30" customHeight="1"/>
  <cols>
    <col min="1" max="1" width="10.775" style="53" customWidth="1"/>
    <col min="2" max="2" width="25.775" style="53" customWidth="1"/>
    <col min="3" max="3" width="8.03333333333333" style="53" customWidth="1"/>
    <col min="4" max="4" width="27.25" style="53" customWidth="1"/>
    <col min="5" max="5" width="17.5" style="53" customWidth="1"/>
    <col min="6" max="6" width="10.775" style="53" customWidth="1"/>
    <col min="7" max="7" width="8.31666666666667" style="53" customWidth="1"/>
    <col min="8" max="8" width="8.03333333333333" style="53" customWidth="1"/>
    <col min="9" max="9" width="15.75" style="53" customWidth="1"/>
    <col min="10" max="10" width="10.775" style="53" customWidth="1"/>
    <col min="11" max="11" width="7.90833333333333" style="53" customWidth="1"/>
    <col min="12" max="12" width="8.31666666666667" style="53" customWidth="1"/>
    <col min="13" max="16384" width="10.775" style="53" customWidth="1"/>
  </cols>
  <sheetData>
    <row r="1" s="53" customFormat="1" ht="48" customHeight="1" spans="1:13">
      <c r="A1" s="28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</row>
    <row r="2" s="53" customFormat="1" customHeight="1" spans="1:13">
      <c r="A2" s="54" t="s">
        <v>1</v>
      </c>
      <c r="B2" s="54" t="s">
        <v>2</v>
      </c>
      <c r="C2" s="54" t="s">
        <v>3</v>
      </c>
      <c r="D2" s="54" t="s">
        <v>4</v>
      </c>
      <c r="E2" s="54" t="s">
        <v>5</v>
      </c>
      <c r="F2" s="54"/>
      <c r="G2" s="54"/>
      <c r="H2" s="54"/>
      <c r="I2" s="54" t="s">
        <v>6</v>
      </c>
      <c r="J2" s="54"/>
      <c r="K2" s="54"/>
      <c r="L2" s="54"/>
      <c r="M2" s="54" t="s">
        <v>7</v>
      </c>
    </row>
    <row r="3" s="53" customFormat="1" customHeight="1" spans="1:13">
      <c r="A3" s="54"/>
      <c r="B3" s="54"/>
      <c r="C3" s="54"/>
      <c r="D3" s="54"/>
      <c r="E3" s="54" t="s">
        <v>8</v>
      </c>
      <c r="F3" s="55" t="s">
        <v>9</v>
      </c>
      <c r="G3" s="54" t="s">
        <v>10</v>
      </c>
      <c r="H3" s="54" t="s">
        <v>3</v>
      </c>
      <c r="I3" s="54" t="s">
        <v>8</v>
      </c>
      <c r="J3" s="55" t="s">
        <v>9</v>
      </c>
      <c r="K3" s="54" t="s">
        <v>10</v>
      </c>
      <c r="L3" s="54" t="s">
        <v>3</v>
      </c>
      <c r="M3" s="54"/>
    </row>
    <row r="4" s="53" customFormat="1" ht="43" customHeight="1" spans="1:13">
      <c r="A4" s="54">
        <v>1</v>
      </c>
      <c r="B4" s="55" t="s">
        <v>11</v>
      </c>
      <c r="C4" s="54">
        <v>14</v>
      </c>
      <c r="D4" s="54">
        <v>111803.58</v>
      </c>
      <c r="E4" s="54">
        <v>68040</v>
      </c>
      <c r="F4" s="54">
        <v>1620</v>
      </c>
      <c r="G4" s="54">
        <v>3</v>
      </c>
      <c r="H4" s="54">
        <v>14</v>
      </c>
      <c r="I4" s="54">
        <v>43763.58</v>
      </c>
      <c r="J4" s="54">
        <v>1041.99</v>
      </c>
      <c r="K4" s="54">
        <v>3</v>
      </c>
      <c r="L4" s="54">
        <v>14</v>
      </c>
      <c r="M4" s="54"/>
    </row>
    <row r="5" s="53" customFormat="1" ht="45" customHeight="1" spans="1:13">
      <c r="A5" s="54">
        <v>2</v>
      </c>
      <c r="B5" s="55" t="s">
        <v>12</v>
      </c>
      <c r="C5" s="54">
        <v>15</v>
      </c>
      <c r="D5" s="54">
        <v>119789.55</v>
      </c>
      <c r="E5" s="54">
        <f>F5*G5*H5</f>
        <v>72900</v>
      </c>
      <c r="F5" s="54">
        <v>1620</v>
      </c>
      <c r="G5" s="54">
        <v>3</v>
      </c>
      <c r="H5" s="54">
        <v>15</v>
      </c>
      <c r="I5" s="54">
        <f>J5*K5*L5</f>
        <v>46889.55</v>
      </c>
      <c r="J5" s="54">
        <v>1041.99</v>
      </c>
      <c r="K5" s="54">
        <v>3</v>
      </c>
      <c r="L5" s="54">
        <v>15</v>
      </c>
      <c r="M5" s="54"/>
    </row>
    <row r="6" s="53" customFormat="1" ht="31" customHeight="1" spans="1:13">
      <c r="A6" s="54">
        <v>3</v>
      </c>
      <c r="B6" s="55" t="s">
        <v>13</v>
      </c>
      <c r="C6" s="54">
        <v>15</v>
      </c>
      <c r="D6" s="54">
        <v>117127.56</v>
      </c>
      <c r="E6" s="54">
        <v>3240</v>
      </c>
      <c r="F6" s="54">
        <v>1620</v>
      </c>
      <c r="G6" s="54">
        <v>2</v>
      </c>
      <c r="H6" s="54">
        <v>1</v>
      </c>
      <c r="I6" s="54">
        <v>2083.98</v>
      </c>
      <c r="J6" s="54">
        <v>1041.99</v>
      </c>
      <c r="K6" s="54">
        <v>2</v>
      </c>
      <c r="L6" s="54">
        <v>1</v>
      </c>
      <c r="M6" s="54"/>
    </row>
    <row r="7" s="53" customFormat="1" customHeight="1" spans="1:13">
      <c r="A7" s="54"/>
      <c r="B7" s="55"/>
      <c r="C7" s="54"/>
      <c r="D7" s="54"/>
      <c r="E7" s="54">
        <f>F7*G7*H7</f>
        <v>68040</v>
      </c>
      <c r="F7" s="54">
        <v>1620</v>
      </c>
      <c r="G7" s="54">
        <v>3</v>
      </c>
      <c r="H7" s="54">
        <v>14</v>
      </c>
      <c r="I7" s="54">
        <f>J7*K7*L7</f>
        <v>43763.58</v>
      </c>
      <c r="J7" s="54">
        <v>1041.99</v>
      </c>
      <c r="K7" s="54">
        <v>3</v>
      </c>
      <c r="L7" s="54">
        <v>14</v>
      </c>
      <c r="M7" s="54"/>
    </row>
    <row r="8" s="53" customFormat="1" ht="49" customHeight="1" spans="1:13">
      <c r="A8" s="54">
        <v>4</v>
      </c>
      <c r="B8" s="55" t="s">
        <v>14</v>
      </c>
      <c r="C8" s="54">
        <v>15</v>
      </c>
      <c r="D8" s="54">
        <v>119789.55</v>
      </c>
      <c r="E8" s="54">
        <f>F8*G8*H8</f>
        <v>72900</v>
      </c>
      <c r="F8" s="54">
        <v>1620</v>
      </c>
      <c r="G8" s="54">
        <v>3</v>
      </c>
      <c r="H8" s="54">
        <v>15</v>
      </c>
      <c r="I8" s="54">
        <f>J8*K8*L8</f>
        <v>46889.55</v>
      </c>
      <c r="J8" s="54">
        <v>1041.99</v>
      </c>
      <c r="K8" s="54">
        <v>3</v>
      </c>
      <c r="L8" s="54">
        <v>15</v>
      </c>
      <c r="M8" s="54"/>
    </row>
    <row r="9" s="53" customFormat="1" ht="39" customHeight="1" spans="1:13">
      <c r="A9" s="56">
        <v>5</v>
      </c>
      <c r="B9" s="57" t="s">
        <v>15</v>
      </c>
      <c r="C9" s="56">
        <v>16</v>
      </c>
      <c r="D9" s="56">
        <v>119789.55</v>
      </c>
      <c r="E9" s="54">
        <v>1620</v>
      </c>
      <c r="F9" s="54">
        <v>1620</v>
      </c>
      <c r="G9" s="54">
        <v>1</v>
      </c>
      <c r="H9" s="54">
        <v>1</v>
      </c>
      <c r="I9" s="54">
        <v>1041.99</v>
      </c>
      <c r="J9" s="54">
        <v>1041.99</v>
      </c>
      <c r="K9" s="54">
        <v>1</v>
      </c>
      <c r="L9" s="54">
        <v>1</v>
      </c>
      <c r="M9" s="54"/>
    </row>
    <row r="10" s="53" customFormat="1" ht="39" customHeight="1" spans="1:13">
      <c r="A10" s="58"/>
      <c r="B10" s="59"/>
      <c r="C10" s="58"/>
      <c r="D10" s="58"/>
      <c r="E10" s="54">
        <v>3240</v>
      </c>
      <c r="F10" s="54">
        <v>1620</v>
      </c>
      <c r="G10" s="54">
        <v>2</v>
      </c>
      <c r="H10" s="54">
        <v>1</v>
      </c>
      <c r="I10" s="54">
        <v>2083.98</v>
      </c>
      <c r="J10" s="54">
        <v>1041.99</v>
      </c>
      <c r="K10" s="54">
        <v>2</v>
      </c>
      <c r="L10" s="54">
        <v>1</v>
      </c>
      <c r="M10" s="54"/>
    </row>
    <row r="11" s="53" customFormat="1" ht="49" customHeight="1" spans="1:13">
      <c r="A11" s="60"/>
      <c r="B11" s="61"/>
      <c r="C11" s="60"/>
      <c r="D11" s="60"/>
      <c r="E11" s="54">
        <f>F11*G11*H11</f>
        <v>68040</v>
      </c>
      <c r="F11" s="54">
        <v>1620</v>
      </c>
      <c r="G11" s="54">
        <v>3</v>
      </c>
      <c r="H11" s="54">
        <v>14</v>
      </c>
      <c r="I11" s="54">
        <f>J11*K11*L11</f>
        <v>43763.58</v>
      </c>
      <c r="J11" s="54">
        <v>1041.99</v>
      </c>
      <c r="K11" s="54">
        <v>3</v>
      </c>
      <c r="L11" s="54">
        <v>14</v>
      </c>
      <c r="M11" s="70"/>
    </row>
    <row r="12" s="53" customFormat="1" ht="46" customHeight="1" spans="1:13">
      <c r="A12" s="54">
        <v>6</v>
      </c>
      <c r="B12" s="55" t="s">
        <v>16</v>
      </c>
      <c r="C12" s="54">
        <v>16</v>
      </c>
      <c r="D12" s="54">
        <v>127775.52</v>
      </c>
      <c r="E12" s="54">
        <v>77760</v>
      </c>
      <c r="F12" s="54">
        <v>1620</v>
      </c>
      <c r="G12" s="54">
        <v>3</v>
      </c>
      <c r="H12" s="54">
        <v>16</v>
      </c>
      <c r="I12" s="54">
        <v>50015.52</v>
      </c>
      <c r="J12" s="54">
        <v>1041.99</v>
      </c>
      <c r="K12" s="54">
        <v>3</v>
      </c>
      <c r="L12" s="54">
        <v>16</v>
      </c>
      <c r="M12" s="70"/>
    </row>
    <row r="13" s="53" customFormat="1" ht="46" customHeight="1" spans="1:13">
      <c r="A13" s="54">
        <v>7</v>
      </c>
      <c r="B13" s="55" t="s">
        <v>17</v>
      </c>
      <c r="C13" s="54">
        <v>16</v>
      </c>
      <c r="D13" s="54">
        <v>127775.52</v>
      </c>
      <c r="E13" s="54">
        <v>77760</v>
      </c>
      <c r="F13" s="54">
        <v>1620</v>
      </c>
      <c r="G13" s="54">
        <v>3</v>
      </c>
      <c r="H13" s="54">
        <v>16</v>
      </c>
      <c r="I13" s="54">
        <v>50015.52</v>
      </c>
      <c r="J13" s="54">
        <v>1041.99</v>
      </c>
      <c r="K13" s="54">
        <v>3</v>
      </c>
      <c r="L13" s="54">
        <v>16</v>
      </c>
      <c r="M13" s="70"/>
    </row>
    <row r="14" s="53" customFormat="1" ht="44" customHeight="1" spans="1:13">
      <c r="A14" s="54">
        <v>8</v>
      </c>
      <c r="B14" s="55" t="s">
        <v>18</v>
      </c>
      <c r="C14" s="54">
        <v>8</v>
      </c>
      <c r="D14" s="54">
        <v>63887.76</v>
      </c>
      <c r="E14" s="54">
        <v>38880</v>
      </c>
      <c r="F14" s="54">
        <v>1620</v>
      </c>
      <c r="G14" s="54">
        <v>3</v>
      </c>
      <c r="H14" s="54">
        <v>8</v>
      </c>
      <c r="I14" s="54">
        <v>25007.76</v>
      </c>
      <c r="J14" s="54">
        <v>1041.99</v>
      </c>
      <c r="K14" s="54">
        <v>3</v>
      </c>
      <c r="L14" s="54">
        <v>8</v>
      </c>
      <c r="M14" s="70"/>
    </row>
    <row r="15" s="53" customFormat="1" ht="35" customHeight="1" spans="1:13">
      <c r="A15" s="54">
        <v>9</v>
      </c>
      <c r="B15" s="55" t="s">
        <v>19</v>
      </c>
      <c r="C15" s="54">
        <v>1</v>
      </c>
      <c r="D15" s="54">
        <f t="shared" ref="D15:D18" si="0">E15+I15</f>
        <v>7985.97</v>
      </c>
      <c r="E15" s="54">
        <f t="shared" ref="E15:E18" si="1">F15*G15*H15</f>
        <v>4860</v>
      </c>
      <c r="F15" s="54">
        <v>1620</v>
      </c>
      <c r="G15" s="54">
        <v>3</v>
      </c>
      <c r="H15" s="54">
        <v>1</v>
      </c>
      <c r="I15" s="54">
        <f t="shared" ref="I15:I18" si="2">J15*K15*L15</f>
        <v>3125.97</v>
      </c>
      <c r="J15" s="54">
        <v>1041.99</v>
      </c>
      <c r="K15" s="54">
        <v>3</v>
      </c>
      <c r="L15" s="54">
        <v>1</v>
      </c>
      <c r="M15" s="70"/>
    </row>
    <row r="16" s="53" customFormat="1" customHeight="1" spans="1:13">
      <c r="A16" s="54">
        <v>10</v>
      </c>
      <c r="B16" s="55" t="s">
        <v>20</v>
      </c>
      <c r="C16" s="54">
        <v>2</v>
      </c>
      <c r="D16" s="54">
        <v>15971.94</v>
      </c>
      <c r="E16" s="54">
        <v>9720</v>
      </c>
      <c r="F16" s="54">
        <v>1620</v>
      </c>
      <c r="G16" s="54">
        <v>3</v>
      </c>
      <c r="H16" s="54">
        <v>2</v>
      </c>
      <c r="I16" s="54">
        <v>6251.94</v>
      </c>
      <c r="J16" s="54">
        <v>1041.99</v>
      </c>
      <c r="K16" s="54">
        <v>3</v>
      </c>
      <c r="L16" s="54">
        <v>2</v>
      </c>
      <c r="M16" s="54"/>
    </row>
    <row r="17" s="53" customFormat="1" customHeight="1" spans="1:13">
      <c r="A17" s="54">
        <v>11</v>
      </c>
      <c r="B17" s="55" t="s">
        <v>21</v>
      </c>
      <c r="C17" s="54">
        <v>1</v>
      </c>
      <c r="D17" s="54">
        <f t="shared" si="0"/>
        <v>7985.97</v>
      </c>
      <c r="E17" s="54">
        <f t="shared" si="1"/>
        <v>4860</v>
      </c>
      <c r="F17" s="54">
        <v>1620</v>
      </c>
      <c r="G17" s="54">
        <v>3</v>
      </c>
      <c r="H17" s="54">
        <v>1</v>
      </c>
      <c r="I17" s="54">
        <f t="shared" si="2"/>
        <v>3125.97</v>
      </c>
      <c r="J17" s="54">
        <v>1041.99</v>
      </c>
      <c r="K17" s="54">
        <v>3</v>
      </c>
      <c r="L17" s="54">
        <v>1</v>
      </c>
      <c r="M17" s="71"/>
    </row>
    <row r="18" s="53" customFormat="1" customHeight="1" spans="1:13">
      <c r="A18" s="54">
        <v>12</v>
      </c>
      <c r="B18" s="55" t="s">
        <v>22</v>
      </c>
      <c r="C18" s="54">
        <v>1</v>
      </c>
      <c r="D18" s="54">
        <f t="shared" si="0"/>
        <v>7985.97</v>
      </c>
      <c r="E18" s="54">
        <f t="shared" si="1"/>
        <v>4860</v>
      </c>
      <c r="F18" s="54">
        <v>1620</v>
      </c>
      <c r="G18" s="54">
        <v>3</v>
      </c>
      <c r="H18" s="54">
        <v>1</v>
      </c>
      <c r="I18" s="54">
        <f t="shared" si="2"/>
        <v>3125.97</v>
      </c>
      <c r="J18" s="54">
        <v>1041.99</v>
      </c>
      <c r="K18" s="54">
        <v>3</v>
      </c>
      <c r="L18" s="54">
        <v>1</v>
      </c>
      <c r="M18" s="71"/>
    </row>
    <row r="19" s="53" customFormat="1" ht="36" customHeight="1" spans="1:13">
      <c r="A19" s="54">
        <v>13</v>
      </c>
      <c r="B19" s="55" t="s">
        <v>23</v>
      </c>
      <c r="C19" s="54">
        <v>2</v>
      </c>
      <c r="D19" s="62">
        <v>15971.94</v>
      </c>
      <c r="E19" s="62">
        <v>9720</v>
      </c>
      <c r="F19" s="54">
        <v>1620</v>
      </c>
      <c r="G19" s="54">
        <v>3</v>
      </c>
      <c r="H19" s="54">
        <v>2</v>
      </c>
      <c r="I19" s="54">
        <v>6251.94</v>
      </c>
      <c r="J19" s="54">
        <v>1041.99</v>
      </c>
      <c r="K19" s="54">
        <v>3</v>
      </c>
      <c r="L19" s="54">
        <v>2</v>
      </c>
      <c r="M19" s="54"/>
    </row>
    <row r="20" s="53" customFormat="1" ht="36" customHeight="1" spans="1:13">
      <c r="A20" s="54">
        <v>14</v>
      </c>
      <c r="B20" s="55" t="s">
        <v>24</v>
      </c>
      <c r="C20" s="54">
        <v>3</v>
      </c>
      <c r="D20" s="54">
        <f>SUM(I20,E20)</f>
        <v>23957.91</v>
      </c>
      <c r="E20" s="54">
        <f>F20*G20*H20</f>
        <v>14580</v>
      </c>
      <c r="F20" s="54">
        <v>1620</v>
      </c>
      <c r="G20" s="54">
        <v>3</v>
      </c>
      <c r="H20" s="54">
        <v>3</v>
      </c>
      <c r="I20" s="62">
        <f>J20*K20*L20</f>
        <v>9377.91</v>
      </c>
      <c r="J20" s="54">
        <v>1041.99</v>
      </c>
      <c r="K20" s="54">
        <v>3</v>
      </c>
      <c r="L20" s="54">
        <v>3</v>
      </c>
      <c r="M20" s="54"/>
    </row>
    <row r="21" s="53" customFormat="1" ht="36" customHeight="1" spans="1:13">
      <c r="A21" s="56">
        <v>15</v>
      </c>
      <c r="B21" s="63" t="s">
        <v>25</v>
      </c>
      <c r="C21" s="64">
        <v>3</v>
      </c>
      <c r="D21" s="64">
        <v>15971.94</v>
      </c>
      <c r="E21" s="54">
        <v>1620</v>
      </c>
      <c r="F21" s="54">
        <v>1620</v>
      </c>
      <c r="G21" s="54">
        <v>1</v>
      </c>
      <c r="H21" s="54">
        <v>1</v>
      </c>
      <c r="I21" s="54">
        <v>1041.99</v>
      </c>
      <c r="J21" s="54">
        <v>1041.99</v>
      </c>
      <c r="K21" s="54">
        <v>1</v>
      </c>
      <c r="L21" s="54">
        <v>1</v>
      </c>
      <c r="M21" s="54"/>
    </row>
    <row r="22" s="53" customFormat="1" ht="36" customHeight="1" spans="1:13">
      <c r="A22" s="58"/>
      <c r="B22" s="65"/>
      <c r="C22" s="66"/>
      <c r="D22" s="66"/>
      <c r="E22" s="54">
        <v>3240</v>
      </c>
      <c r="F22" s="54">
        <v>1620</v>
      </c>
      <c r="G22" s="54">
        <v>2</v>
      </c>
      <c r="H22" s="54">
        <v>1</v>
      </c>
      <c r="I22" s="62">
        <v>2083.98</v>
      </c>
      <c r="J22" s="54">
        <v>1041.99</v>
      </c>
      <c r="K22" s="54">
        <v>2</v>
      </c>
      <c r="L22" s="54">
        <v>1</v>
      </c>
      <c r="M22" s="54"/>
    </row>
    <row r="23" s="53" customFormat="1" ht="37" customHeight="1" spans="1:13">
      <c r="A23" s="60"/>
      <c r="B23" s="67"/>
      <c r="C23" s="68"/>
      <c r="D23" s="68"/>
      <c r="E23" s="62">
        <v>4860</v>
      </c>
      <c r="F23" s="54">
        <v>1620</v>
      </c>
      <c r="G23" s="54">
        <v>3</v>
      </c>
      <c r="H23" s="54">
        <v>1</v>
      </c>
      <c r="I23" s="54">
        <v>3125.97</v>
      </c>
      <c r="J23" s="54">
        <v>1041.99</v>
      </c>
      <c r="K23" s="54">
        <v>3</v>
      </c>
      <c r="L23" s="54">
        <v>1</v>
      </c>
      <c r="M23" s="54"/>
    </row>
    <row r="24" s="53" customFormat="1" customHeight="1" spans="1:13">
      <c r="A24" s="54">
        <v>16</v>
      </c>
      <c r="B24" s="55" t="s">
        <v>26</v>
      </c>
      <c r="C24" s="54">
        <v>1</v>
      </c>
      <c r="D24" s="54">
        <f>E24+I24</f>
        <v>7985.97</v>
      </c>
      <c r="E24" s="54">
        <f>F24*G24*H24</f>
        <v>4860</v>
      </c>
      <c r="F24" s="54">
        <v>1620</v>
      </c>
      <c r="G24" s="54">
        <v>3</v>
      </c>
      <c r="H24" s="54">
        <v>1</v>
      </c>
      <c r="I24" s="54">
        <f>J24*K24*L24</f>
        <v>3125.97</v>
      </c>
      <c r="J24" s="54">
        <v>1041.99</v>
      </c>
      <c r="K24" s="54">
        <v>3</v>
      </c>
      <c r="L24" s="54">
        <v>1</v>
      </c>
      <c r="M24" s="54"/>
    </row>
    <row r="25" s="53" customFormat="1" customHeight="1" spans="1:13">
      <c r="A25" s="54">
        <v>17</v>
      </c>
      <c r="B25" s="55" t="s">
        <v>27</v>
      </c>
      <c r="C25" s="54">
        <v>2</v>
      </c>
      <c r="D25" s="62">
        <v>15971.94</v>
      </c>
      <c r="E25" s="62">
        <v>9720</v>
      </c>
      <c r="F25" s="54">
        <v>1620</v>
      </c>
      <c r="G25" s="54">
        <v>3</v>
      </c>
      <c r="H25" s="54">
        <v>2</v>
      </c>
      <c r="I25" s="54">
        <v>6251.94</v>
      </c>
      <c r="J25" s="54">
        <v>1041.99</v>
      </c>
      <c r="K25" s="54">
        <v>3</v>
      </c>
      <c r="L25" s="54">
        <v>2</v>
      </c>
      <c r="M25" s="54"/>
    </row>
    <row r="26" s="53" customFormat="1" customHeight="1" spans="1:13">
      <c r="A26" s="54">
        <v>18</v>
      </c>
      <c r="B26" s="55" t="s">
        <v>28</v>
      </c>
      <c r="C26" s="54">
        <v>1</v>
      </c>
      <c r="D26" s="54">
        <f>E26+I26</f>
        <v>7985.97</v>
      </c>
      <c r="E26" s="54">
        <f>F26*G26*H26</f>
        <v>4860</v>
      </c>
      <c r="F26" s="54">
        <v>1620</v>
      </c>
      <c r="G26" s="54">
        <v>3</v>
      </c>
      <c r="H26" s="54">
        <v>1</v>
      </c>
      <c r="I26" s="54">
        <f>J26*K26*L26</f>
        <v>3125.97</v>
      </c>
      <c r="J26" s="54">
        <v>1041.99</v>
      </c>
      <c r="K26" s="54">
        <v>3</v>
      </c>
      <c r="L26" s="54">
        <v>1</v>
      </c>
      <c r="M26" s="54"/>
    </row>
    <row r="27" s="53" customFormat="1" customHeight="1" spans="1:13">
      <c r="A27" s="54">
        <v>19</v>
      </c>
      <c r="B27" s="55" t="s">
        <v>29</v>
      </c>
      <c r="C27" s="54">
        <v>3</v>
      </c>
      <c r="D27" s="54">
        <f>SUM(I27,E27)</f>
        <v>23957.91</v>
      </c>
      <c r="E27" s="54">
        <f>F27*G27*H27</f>
        <v>14580</v>
      </c>
      <c r="F27" s="54">
        <v>1620</v>
      </c>
      <c r="G27" s="54">
        <v>3</v>
      </c>
      <c r="H27" s="54">
        <v>3</v>
      </c>
      <c r="I27" s="62">
        <f>J27*K27*L27</f>
        <v>9377.91</v>
      </c>
      <c r="J27" s="54">
        <v>1041.99</v>
      </c>
      <c r="K27" s="54">
        <v>3</v>
      </c>
      <c r="L27" s="54">
        <v>3</v>
      </c>
      <c r="M27" s="54"/>
    </row>
    <row r="28" s="53" customFormat="1" customHeight="1" spans="1:13">
      <c r="A28" s="54">
        <v>20</v>
      </c>
      <c r="B28" s="55" t="s">
        <v>30</v>
      </c>
      <c r="C28" s="54">
        <v>2</v>
      </c>
      <c r="D28" s="62">
        <v>15971.94</v>
      </c>
      <c r="E28" s="62">
        <v>9720</v>
      </c>
      <c r="F28" s="54">
        <v>1620</v>
      </c>
      <c r="G28" s="54">
        <v>3</v>
      </c>
      <c r="H28" s="54">
        <v>2</v>
      </c>
      <c r="I28" s="54">
        <v>6251.94</v>
      </c>
      <c r="J28" s="54">
        <v>1041.99</v>
      </c>
      <c r="K28" s="54">
        <v>3</v>
      </c>
      <c r="L28" s="54">
        <v>2</v>
      </c>
      <c r="M28" s="54"/>
    </row>
    <row r="29" s="53" customFormat="1" customHeight="1" spans="1:13">
      <c r="A29" s="54">
        <v>21</v>
      </c>
      <c r="B29" s="55" t="s">
        <v>31</v>
      </c>
      <c r="C29" s="54">
        <v>3</v>
      </c>
      <c r="D29" s="54">
        <f>SUM(I29,E29)</f>
        <v>23957.91</v>
      </c>
      <c r="E29" s="54">
        <f>F29*G29*H29</f>
        <v>14580</v>
      </c>
      <c r="F29" s="54">
        <v>1620</v>
      </c>
      <c r="G29" s="54">
        <v>3</v>
      </c>
      <c r="H29" s="54">
        <v>3</v>
      </c>
      <c r="I29" s="62">
        <f>J29*K29*L29</f>
        <v>9377.91</v>
      </c>
      <c r="J29" s="54">
        <v>1041.99</v>
      </c>
      <c r="K29" s="54">
        <v>3</v>
      </c>
      <c r="L29" s="54">
        <v>3</v>
      </c>
      <c r="M29" s="54"/>
    </row>
    <row r="30" s="53" customFormat="1" customHeight="1" spans="1:13">
      <c r="A30" s="56">
        <v>22</v>
      </c>
      <c r="B30" s="57" t="s">
        <v>32</v>
      </c>
      <c r="C30" s="56">
        <v>2</v>
      </c>
      <c r="D30" s="56">
        <v>10647.96</v>
      </c>
      <c r="E30" s="54">
        <v>1620</v>
      </c>
      <c r="F30" s="54">
        <v>1620</v>
      </c>
      <c r="G30" s="54">
        <v>1</v>
      </c>
      <c r="H30" s="54">
        <v>1</v>
      </c>
      <c r="I30" s="54">
        <v>1041.99</v>
      </c>
      <c r="J30" s="54">
        <v>1041.99</v>
      </c>
      <c r="K30" s="54">
        <v>1</v>
      </c>
      <c r="L30" s="54">
        <v>1</v>
      </c>
      <c r="M30" s="54"/>
    </row>
    <row r="31" s="53" customFormat="1" customHeight="1" spans="1:13">
      <c r="A31" s="60"/>
      <c r="B31" s="61"/>
      <c r="C31" s="60"/>
      <c r="D31" s="60"/>
      <c r="E31" s="54">
        <f>F31*G31*H31</f>
        <v>4860</v>
      </c>
      <c r="F31" s="54">
        <v>1620</v>
      </c>
      <c r="G31" s="54">
        <v>3</v>
      </c>
      <c r="H31" s="54">
        <v>1</v>
      </c>
      <c r="I31" s="54">
        <f>J31*K31*L31</f>
        <v>3125.97</v>
      </c>
      <c r="J31" s="54">
        <v>1041.99</v>
      </c>
      <c r="K31" s="54">
        <v>3</v>
      </c>
      <c r="L31" s="54">
        <v>1</v>
      </c>
      <c r="M31" s="55"/>
    </row>
    <row r="32" s="53" customFormat="1" customHeight="1" spans="1:13">
      <c r="A32" s="60">
        <v>23</v>
      </c>
      <c r="B32" s="61" t="s">
        <v>33</v>
      </c>
      <c r="C32" s="60">
        <v>1</v>
      </c>
      <c r="D32" s="60">
        <v>13309.95</v>
      </c>
      <c r="E32" s="54">
        <f>F32*G32*H32</f>
        <v>8100</v>
      </c>
      <c r="F32" s="54">
        <v>1620</v>
      </c>
      <c r="G32" s="54">
        <v>5</v>
      </c>
      <c r="H32" s="54">
        <v>1</v>
      </c>
      <c r="I32" s="54">
        <f>J32*K32*L32</f>
        <v>5209.95</v>
      </c>
      <c r="J32" s="54">
        <v>1041.99</v>
      </c>
      <c r="K32" s="54">
        <v>5</v>
      </c>
      <c r="L32" s="54">
        <v>1</v>
      </c>
      <c r="M32" s="55"/>
    </row>
    <row r="33" s="53" customFormat="1" customHeight="1" spans="1:13">
      <c r="A33" s="54">
        <v>24</v>
      </c>
      <c r="B33" s="55" t="s">
        <v>34</v>
      </c>
      <c r="C33" s="54">
        <v>1</v>
      </c>
      <c r="D33" s="54">
        <f>E33+I33</f>
        <v>7985.97</v>
      </c>
      <c r="E33" s="54">
        <f>F33*G33*H33</f>
        <v>4860</v>
      </c>
      <c r="F33" s="54">
        <v>1620</v>
      </c>
      <c r="G33" s="54">
        <v>3</v>
      </c>
      <c r="H33" s="54">
        <v>1</v>
      </c>
      <c r="I33" s="54">
        <f>J33*K33*L33</f>
        <v>3125.97</v>
      </c>
      <c r="J33" s="54">
        <v>1041.99</v>
      </c>
      <c r="K33" s="54">
        <v>3</v>
      </c>
      <c r="L33" s="54">
        <v>1</v>
      </c>
      <c r="M33" s="55"/>
    </row>
    <row r="34" s="53" customFormat="1" customHeight="1" spans="1:13">
      <c r="A34" s="54">
        <v>25</v>
      </c>
      <c r="B34" s="55" t="s">
        <v>35</v>
      </c>
      <c r="C34" s="54">
        <v>1</v>
      </c>
      <c r="D34" s="54">
        <v>5323.98</v>
      </c>
      <c r="E34" s="54">
        <v>3240</v>
      </c>
      <c r="F34" s="54">
        <v>1620</v>
      </c>
      <c r="G34" s="54">
        <v>2</v>
      </c>
      <c r="H34" s="54">
        <v>1</v>
      </c>
      <c r="I34" s="54">
        <v>2083.98</v>
      </c>
      <c r="J34" s="54">
        <v>1041.99</v>
      </c>
      <c r="K34" s="54">
        <v>2</v>
      </c>
      <c r="L34" s="54">
        <v>1</v>
      </c>
      <c r="M34" s="55"/>
    </row>
    <row r="35" s="53" customFormat="1" customHeight="1" spans="1:13">
      <c r="A35" s="54">
        <v>26</v>
      </c>
      <c r="B35" s="55" t="s">
        <v>36</v>
      </c>
      <c r="C35" s="54">
        <v>1</v>
      </c>
      <c r="D35" s="54">
        <f>E35+I35</f>
        <v>7985.97</v>
      </c>
      <c r="E35" s="54">
        <f>F35*G35*H35</f>
        <v>4860</v>
      </c>
      <c r="F35" s="54">
        <v>1620</v>
      </c>
      <c r="G35" s="54">
        <v>3</v>
      </c>
      <c r="H35" s="54">
        <v>1</v>
      </c>
      <c r="I35" s="54">
        <f>J35*K35*L35</f>
        <v>3125.97</v>
      </c>
      <c r="J35" s="54">
        <v>1041.99</v>
      </c>
      <c r="K35" s="54">
        <v>3</v>
      </c>
      <c r="L35" s="54">
        <v>1</v>
      </c>
      <c r="M35" s="55"/>
    </row>
    <row r="36" s="53" customFormat="1" customHeight="1" spans="1:13">
      <c r="A36" s="69" t="s">
        <v>37</v>
      </c>
      <c r="B36" s="69"/>
      <c r="C36" s="69">
        <f>SUM(C4:C35)</f>
        <v>146</v>
      </c>
      <c r="D36" s="62">
        <f>SUM(D4:D35)</f>
        <v>1144655.7</v>
      </c>
      <c r="E36" s="62">
        <f>SUM(E4:E35)</f>
        <v>696600</v>
      </c>
      <c r="F36" s="62" t="s">
        <v>38</v>
      </c>
      <c r="G36" s="62"/>
      <c r="H36" s="62"/>
      <c r="I36" s="62">
        <f>SUM(I4:I35)</f>
        <v>448055.7</v>
      </c>
      <c r="J36" s="62" t="s">
        <v>38</v>
      </c>
      <c r="K36" s="62"/>
      <c r="L36" s="62"/>
      <c r="M36" s="72"/>
    </row>
  </sheetData>
  <mergeCells count="27">
    <mergeCell ref="A1:M1"/>
    <mergeCell ref="E2:H2"/>
    <mergeCell ref="I2:L2"/>
    <mergeCell ref="A36:B36"/>
    <mergeCell ref="F36:H36"/>
    <mergeCell ref="J36:L36"/>
    <mergeCell ref="A2:A3"/>
    <mergeCell ref="A6:A7"/>
    <mergeCell ref="A9:A11"/>
    <mergeCell ref="A21:A23"/>
    <mergeCell ref="A30:A31"/>
    <mergeCell ref="B2:B3"/>
    <mergeCell ref="B6:B7"/>
    <mergeCell ref="B9:B11"/>
    <mergeCell ref="B21:B23"/>
    <mergeCell ref="B30:B31"/>
    <mergeCell ref="C2:C3"/>
    <mergeCell ref="C6:C7"/>
    <mergeCell ref="C9:C11"/>
    <mergeCell ref="C21:C23"/>
    <mergeCell ref="C30:C31"/>
    <mergeCell ref="D2:D3"/>
    <mergeCell ref="D6:D7"/>
    <mergeCell ref="D9:D11"/>
    <mergeCell ref="D21:D23"/>
    <mergeCell ref="D30:D31"/>
    <mergeCell ref="M2:M3"/>
  </mergeCells>
  <pageMargins left="0.432638888888889" right="0.354166666666667" top="0.590277777777778" bottom="0.550694444444444" header="0.5" footer="0.5"/>
  <pageSetup paperSize="9" scale="83" fitToHeight="0" orientation="landscape" horizontalDpi="600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1:M13"/>
  <sheetViews>
    <sheetView workbookViewId="0">
      <selection activeCell="D13" sqref="D13"/>
    </sheetView>
  </sheetViews>
  <sheetFormatPr defaultColWidth="8.89166666666667" defaultRowHeight="13.5"/>
  <cols>
    <col min="1" max="1" width="8.89166666666667" style="41"/>
    <col min="2" max="2" width="19.425" style="41" customWidth="1"/>
    <col min="3" max="12" width="8.89166666666667" style="41"/>
    <col min="13" max="13" width="13.4416666666667" style="41" customWidth="1"/>
    <col min="14" max="16384" width="8.89166666666667" style="41"/>
  </cols>
  <sheetData>
    <row r="1" s="41" customFormat="1" ht="42" customHeight="1" spans="1:13">
      <c r="A1" s="43" t="s">
        <v>39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</row>
    <row r="2" s="42" customFormat="1" ht="39" customHeight="1" spans="1:13">
      <c r="A2" s="44" t="s">
        <v>1</v>
      </c>
      <c r="B2" s="44" t="s">
        <v>2</v>
      </c>
      <c r="C2" s="44" t="s">
        <v>3</v>
      </c>
      <c r="D2" s="44" t="s">
        <v>4</v>
      </c>
      <c r="E2" s="45" t="s">
        <v>40</v>
      </c>
      <c r="F2" s="45"/>
      <c r="G2" s="45"/>
      <c r="H2" s="45"/>
      <c r="I2" s="45" t="s">
        <v>41</v>
      </c>
      <c r="J2" s="45"/>
      <c r="K2" s="45"/>
      <c r="L2" s="45"/>
      <c r="M2" s="47" t="s">
        <v>7</v>
      </c>
    </row>
    <row r="3" s="42" customFormat="1" ht="30" customHeight="1" spans="1:13">
      <c r="A3" s="46"/>
      <c r="B3" s="46"/>
      <c r="C3" s="46"/>
      <c r="D3" s="46"/>
      <c r="E3" s="45" t="s">
        <v>8</v>
      </c>
      <c r="F3" s="47" t="s">
        <v>9</v>
      </c>
      <c r="G3" s="47" t="s">
        <v>10</v>
      </c>
      <c r="H3" s="47" t="s">
        <v>3</v>
      </c>
      <c r="I3" s="45" t="s">
        <v>8</v>
      </c>
      <c r="J3" s="47" t="s">
        <v>9</v>
      </c>
      <c r="K3" s="47" t="s">
        <v>10</v>
      </c>
      <c r="L3" s="47" t="s">
        <v>3</v>
      </c>
      <c r="M3" s="47"/>
    </row>
    <row r="4" s="42" customFormat="1" ht="34" customHeight="1" spans="1:13">
      <c r="A4" s="44">
        <v>1</v>
      </c>
      <c r="B4" s="44" t="s">
        <v>42</v>
      </c>
      <c r="C4" s="44">
        <f>L4+H4</f>
        <v>24</v>
      </c>
      <c r="D4" s="44">
        <f>I4+E4</f>
        <v>22800</v>
      </c>
      <c r="E4" s="45">
        <f t="shared" ref="E4:E12" si="0">H4*F4</f>
        <v>13200</v>
      </c>
      <c r="F4" s="48">
        <v>1100</v>
      </c>
      <c r="G4" s="44">
        <v>1</v>
      </c>
      <c r="H4" s="49">
        <v>12</v>
      </c>
      <c r="I4" s="45">
        <f t="shared" ref="I4:I12" si="1">L4*J4</f>
        <v>9600</v>
      </c>
      <c r="J4" s="45">
        <v>800</v>
      </c>
      <c r="K4" s="45">
        <v>1</v>
      </c>
      <c r="L4" s="47">
        <v>12</v>
      </c>
      <c r="M4" s="45"/>
    </row>
    <row r="5" s="42" customFormat="1" ht="34" customHeight="1" spans="1:13">
      <c r="A5" s="44">
        <v>2</v>
      </c>
      <c r="B5" s="45" t="s">
        <v>43</v>
      </c>
      <c r="C5" s="45">
        <f>SUM(H5+L5)</f>
        <v>5</v>
      </c>
      <c r="D5" s="44">
        <f t="shared" ref="D5:D12" si="2">E5+I5</f>
        <v>4600</v>
      </c>
      <c r="E5" s="45">
        <f t="shared" si="0"/>
        <v>2200</v>
      </c>
      <c r="F5" s="48">
        <v>1100</v>
      </c>
      <c r="G5" s="45">
        <v>1</v>
      </c>
      <c r="H5" s="47">
        <v>2</v>
      </c>
      <c r="I5" s="45">
        <f t="shared" si="1"/>
        <v>2400</v>
      </c>
      <c r="J5" s="45">
        <v>800</v>
      </c>
      <c r="K5" s="45">
        <v>1</v>
      </c>
      <c r="L5" s="47">
        <v>3</v>
      </c>
      <c r="M5" s="45"/>
    </row>
    <row r="6" s="42" customFormat="1" ht="34" customHeight="1" spans="1:13">
      <c r="A6" s="44">
        <v>3</v>
      </c>
      <c r="B6" s="45" t="s">
        <v>22</v>
      </c>
      <c r="C6" s="45">
        <v>1</v>
      </c>
      <c r="D6" s="44">
        <v>800</v>
      </c>
      <c r="E6" s="45" t="s">
        <v>38</v>
      </c>
      <c r="F6" s="48" t="s">
        <v>38</v>
      </c>
      <c r="G6" s="45" t="s">
        <v>38</v>
      </c>
      <c r="H6" s="47" t="s">
        <v>38</v>
      </c>
      <c r="I6" s="45">
        <f t="shared" si="1"/>
        <v>800</v>
      </c>
      <c r="J6" s="45">
        <v>800</v>
      </c>
      <c r="K6" s="45">
        <v>1</v>
      </c>
      <c r="L6" s="47">
        <v>1</v>
      </c>
      <c r="M6" s="45"/>
    </row>
    <row r="7" s="42" customFormat="1" ht="33" customHeight="1" spans="1:13">
      <c r="A7" s="44">
        <v>4</v>
      </c>
      <c r="B7" s="45" t="s">
        <v>21</v>
      </c>
      <c r="C7" s="45">
        <f t="shared" ref="C7:C12" si="3">H7+L7</f>
        <v>5</v>
      </c>
      <c r="D7" s="44">
        <f t="shared" si="2"/>
        <v>4900</v>
      </c>
      <c r="E7" s="45">
        <f t="shared" si="0"/>
        <v>3300</v>
      </c>
      <c r="F7" s="48">
        <v>1100</v>
      </c>
      <c r="G7" s="45">
        <v>1</v>
      </c>
      <c r="H7" s="47">
        <v>3</v>
      </c>
      <c r="I7" s="45">
        <f t="shared" si="1"/>
        <v>1600</v>
      </c>
      <c r="J7" s="45">
        <v>800</v>
      </c>
      <c r="K7" s="45">
        <v>1</v>
      </c>
      <c r="L7" s="47">
        <v>2</v>
      </c>
      <c r="M7" s="45"/>
    </row>
    <row r="8" s="42" customFormat="1" ht="34" customHeight="1" spans="1:13">
      <c r="A8" s="44">
        <v>5</v>
      </c>
      <c r="B8" s="44" t="s">
        <v>20</v>
      </c>
      <c r="C8" s="45">
        <f t="shared" si="3"/>
        <v>56</v>
      </c>
      <c r="D8" s="44">
        <f t="shared" si="2"/>
        <v>55600</v>
      </c>
      <c r="E8" s="45">
        <f t="shared" si="0"/>
        <v>39600</v>
      </c>
      <c r="F8" s="48">
        <v>1100</v>
      </c>
      <c r="G8" s="45">
        <v>1</v>
      </c>
      <c r="H8" s="47">
        <v>36</v>
      </c>
      <c r="I8" s="45">
        <f t="shared" si="1"/>
        <v>16000</v>
      </c>
      <c r="J8" s="45">
        <v>800</v>
      </c>
      <c r="K8" s="45">
        <v>1</v>
      </c>
      <c r="L8" s="49">
        <v>20</v>
      </c>
      <c r="M8" s="45"/>
    </row>
    <row r="9" s="42" customFormat="1" ht="34" customHeight="1" spans="1:13">
      <c r="A9" s="44">
        <v>6</v>
      </c>
      <c r="B9" s="45" t="s">
        <v>44</v>
      </c>
      <c r="C9" s="45">
        <v>24</v>
      </c>
      <c r="D9" s="44">
        <f t="shared" si="2"/>
        <v>21300</v>
      </c>
      <c r="E9" s="45">
        <f t="shared" si="0"/>
        <v>7700</v>
      </c>
      <c r="F9" s="48">
        <v>1100</v>
      </c>
      <c r="G9" s="45">
        <v>1</v>
      </c>
      <c r="H9" s="47">
        <v>7</v>
      </c>
      <c r="I9" s="45">
        <f t="shared" si="1"/>
        <v>13600</v>
      </c>
      <c r="J9" s="45">
        <v>800</v>
      </c>
      <c r="K9" s="45">
        <v>1</v>
      </c>
      <c r="L9" s="47">
        <v>17</v>
      </c>
      <c r="M9" s="45"/>
    </row>
    <row r="10" s="42" customFormat="1" ht="34" customHeight="1" spans="1:13">
      <c r="A10" s="44">
        <v>7</v>
      </c>
      <c r="B10" s="44" t="s">
        <v>45</v>
      </c>
      <c r="C10" s="45">
        <f t="shared" si="3"/>
        <v>12</v>
      </c>
      <c r="D10" s="44">
        <f t="shared" si="2"/>
        <v>11700</v>
      </c>
      <c r="E10" s="45">
        <f t="shared" si="0"/>
        <v>7700</v>
      </c>
      <c r="F10" s="48">
        <v>1100</v>
      </c>
      <c r="G10" s="45">
        <v>1</v>
      </c>
      <c r="H10" s="47">
        <v>7</v>
      </c>
      <c r="I10" s="45">
        <f t="shared" si="1"/>
        <v>4000</v>
      </c>
      <c r="J10" s="45">
        <v>800</v>
      </c>
      <c r="K10" s="45">
        <v>1</v>
      </c>
      <c r="L10" s="47">
        <v>5</v>
      </c>
      <c r="M10" s="45"/>
    </row>
    <row r="11" s="42" customFormat="1" ht="34" customHeight="1" spans="1:13">
      <c r="A11" s="44">
        <v>8</v>
      </c>
      <c r="B11" s="45" t="s">
        <v>19</v>
      </c>
      <c r="C11" s="45">
        <f t="shared" si="3"/>
        <v>14</v>
      </c>
      <c r="D11" s="44">
        <f t="shared" si="2"/>
        <v>13900</v>
      </c>
      <c r="E11" s="45">
        <f t="shared" si="0"/>
        <v>9900</v>
      </c>
      <c r="F11" s="48">
        <v>1100</v>
      </c>
      <c r="G11" s="45">
        <v>1</v>
      </c>
      <c r="H11" s="47">
        <v>9</v>
      </c>
      <c r="I11" s="45">
        <f t="shared" si="1"/>
        <v>4000</v>
      </c>
      <c r="J11" s="45">
        <v>800</v>
      </c>
      <c r="K11" s="45">
        <v>1</v>
      </c>
      <c r="L11" s="47">
        <v>5</v>
      </c>
      <c r="M11" s="45"/>
    </row>
    <row r="12" s="42" customFormat="1" ht="34" customHeight="1" spans="1:13">
      <c r="A12" s="44">
        <v>9</v>
      </c>
      <c r="B12" s="50" t="s">
        <v>46</v>
      </c>
      <c r="C12" s="50">
        <f t="shared" si="3"/>
        <v>53</v>
      </c>
      <c r="D12" s="44">
        <f t="shared" si="2"/>
        <v>55600</v>
      </c>
      <c r="E12" s="45">
        <f t="shared" si="0"/>
        <v>48400</v>
      </c>
      <c r="F12" s="48">
        <v>1100</v>
      </c>
      <c r="G12" s="45">
        <v>1</v>
      </c>
      <c r="H12" s="47">
        <v>44</v>
      </c>
      <c r="I12" s="45">
        <f t="shared" si="1"/>
        <v>7200</v>
      </c>
      <c r="J12" s="45">
        <v>800</v>
      </c>
      <c r="K12" s="45">
        <v>1</v>
      </c>
      <c r="L12" s="47">
        <v>9</v>
      </c>
      <c r="M12" s="47"/>
    </row>
    <row r="13" s="42" customFormat="1" ht="34" customHeight="1" spans="1:13">
      <c r="A13" s="51" t="s">
        <v>47</v>
      </c>
      <c r="B13" s="48"/>
      <c r="C13" s="45">
        <f t="shared" ref="C13:I13" si="4">SUM(C4:C12)</f>
        <v>194</v>
      </c>
      <c r="D13" s="45">
        <f t="shared" si="4"/>
        <v>191200</v>
      </c>
      <c r="E13" s="45">
        <f t="shared" si="4"/>
        <v>132000</v>
      </c>
      <c r="F13" s="52" t="s">
        <v>38</v>
      </c>
      <c r="G13" s="48"/>
      <c r="H13" s="45">
        <f t="shared" si="4"/>
        <v>120</v>
      </c>
      <c r="I13" s="45">
        <f t="shared" si="4"/>
        <v>59200</v>
      </c>
      <c r="J13" s="45" t="s">
        <v>38</v>
      </c>
      <c r="K13" s="45"/>
      <c r="L13" s="45">
        <f>SUM(L4:L12)</f>
        <v>74</v>
      </c>
      <c r="M13" s="47"/>
    </row>
  </sheetData>
  <mergeCells count="10">
    <mergeCell ref="A1:M1"/>
    <mergeCell ref="E2:H2"/>
    <mergeCell ref="I2:L2"/>
    <mergeCell ref="A13:B13"/>
    <mergeCell ref="F13:G13"/>
    <mergeCell ref="J13:K13"/>
    <mergeCell ref="A2:A3"/>
    <mergeCell ref="B2:B3"/>
    <mergeCell ref="C2:C3"/>
    <mergeCell ref="D2:D3"/>
  </mergeCells>
  <pageMargins left="0.75" right="0.75" top="1" bottom="1" header="0.5" footer="0.5"/>
  <headerFooter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/>
  <dimension ref="A1:M13"/>
  <sheetViews>
    <sheetView topLeftCell="A4" workbookViewId="0">
      <selection activeCell="A9" sqref="$A9:$XFD9"/>
    </sheetView>
  </sheetViews>
  <sheetFormatPr defaultColWidth="8.89166666666667" defaultRowHeight="13.5"/>
  <cols>
    <col min="1" max="1" width="8.89166666666667" style="41"/>
    <col min="2" max="2" width="19.425" style="41" customWidth="1"/>
    <col min="3" max="12" width="8.89166666666667" style="41"/>
    <col min="13" max="13" width="13.4416666666667" style="41" customWidth="1"/>
    <col min="14" max="16384" width="8.89166666666667" style="41"/>
  </cols>
  <sheetData>
    <row r="1" s="41" customFormat="1" ht="42" customHeight="1" spans="1:13">
      <c r="A1" s="43" t="s">
        <v>48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</row>
    <row r="2" s="42" customFormat="1" ht="39" customHeight="1" spans="1:13">
      <c r="A2" s="44" t="s">
        <v>1</v>
      </c>
      <c r="B2" s="44" t="s">
        <v>2</v>
      </c>
      <c r="C2" s="44" t="s">
        <v>3</v>
      </c>
      <c r="D2" s="44" t="s">
        <v>4</v>
      </c>
      <c r="E2" s="45" t="s">
        <v>40</v>
      </c>
      <c r="F2" s="45"/>
      <c r="G2" s="45"/>
      <c r="H2" s="45"/>
      <c r="I2" s="45" t="s">
        <v>41</v>
      </c>
      <c r="J2" s="45"/>
      <c r="K2" s="45"/>
      <c r="L2" s="45"/>
      <c r="M2" s="47" t="s">
        <v>7</v>
      </c>
    </row>
    <row r="3" s="42" customFormat="1" ht="30" customHeight="1" spans="1:13">
      <c r="A3" s="46"/>
      <c r="B3" s="46"/>
      <c r="C3" s="46"/>
      <c r="D3" s="46"/>
      <c r="E3" s="45" t="s">
        <v>8</v>
      </c>
      <c r="F3" s="47" t="s">
        <v>9</v>
      </c>
      <c r="G3" s="47" t="s">
        <v>10</v>
      </c>
      <c r="H3" s="47" t="s">
        <v>3</v>
      </c>
      <c r="I3" s="45" t="s">
        <v>8</v>
      </c>
      <c r="J3" s="47" t="s">
        <v>9</v>
      </c>
      <c r="K3" s="47" t="s">
        <v>10</v>
      </c>
      <c r="L3" s="47" t="s">
        <v>3</v>
      </c>
      <c r="M3" s="47"/>
    </row>
    <row r="4" s="42" customFormat="1" ht="34" customHeight="1" spans="1:13">
      <c r="A4" s="44">
        <v>1</v>
      </c>
      <c r="B4" s="44" t="s">
        <v>42</v>
      </c>
      <c r="C4" s="44">
        <f>L4+H4</f>
        <v>25</v>
      </c>
      <c r="D4" s="44">
        <f t="shared" ref="D4:D12" si="0">E4+I4</f>
        <v>23600</v>
      </c>
      <c r="E4" s="45">
        <f t="shared" ref="E4:E12" si="1">H4*F4</f>
        <v>13200</v>
      </c>
      <c r="F4" s="48">
        <v>1100</v>
      </c>
      <c r="G4" s="44">
        <v>1</v>
      </c>
      <c r="H4" s="49">
        <v>12</v>
      </c>
      <c r="I4" s="45">
        <f t="shared" ref="I4:I12" si="2">L4*J4</f>
        <v>10400</v>
      </c>
      <c r="J4" s="45">
        <v>800</v>
      </c>
      <c r="K4" s="45">
        <v>1</v>
      </c>
      <c r="L4" s="47">
        <v>13</v>
      </c>
      <c r="M4" s="45"/>
    </row>
    <row r="5" s="42" customFormat="1" ht="34" customHeight="1" spans="1:13">
      <c r="A5" s="44">
        <v>2</v>
      </c>
      <c r="B5" s="45" t="s">
        <v>43</v>
      </c>
      <c r="C5" s="45">
        <f>SUM(H5+L5)</f>
        <v>5</v>
      </c>
      <c r="D5" s="44">
        <f t="shared" si="0"/>
        <v>4600</v>
      </c>
      <c r="E5" s="45">
        <f t="shared" si="1"/>
        <v>2200</v>
      </c>
      <c r="F5" s="48">
        <v>1100</v>
      </c>
      <c r="G5" s="45">
        <v>1</v>
      </c>
      <c r="H5" s="47">
        <v>2</v>
      </c>
      <c r="I5" s="45">
        <f t="shared" si="2"/>
        <v>2400</v>
      </c>
      <c r="J5" s="45">
        <v>800</v>
      </c>
      <c r="K5" s="45">
        <v>1</v>
      </c>
      <c r="L5" s="47">
        <v>3</v>
      </c>
      <c r="M5" s="45"/>
    </row>
    <row r="6" s="42" customFormat="1" ht="34" customHeight="1" spans="1:13">
      <c r="A6" s="44">
        <v>3</v>
      </c>
      <c r="B6" s="45" t="s">
        <v>22</v>
      </c>
      <c r="C6" s="45">
        <v>1</v>
      </c>
      <c r="D6" s="44">
        <v>800</v>
      </c>
      <c r="E6" s="45" t="s">
        <v>38</v>
      </c>
      <c r="F6" s="48" t="s">
        <v>38</v>
      </c>
      <c r="G6" s="45" t="s">
        <v>38</v>
      </c>
      <c r="H6" s="47" t="s">
        <v>38</v>
      </c>
      <c r="I6" s="45">
        <f t="shared" si="2"/>
        <v>800</v>
      </c>
      <c r="J6" s="45">
        <v>800</v>
      </c>
      <c r="K6" s="45">
        <v>1</v>
      </c>
      <c r="L6" s="47">
        <v>1</v>
      </c>
      <c r="M6" s="45"/>
    </row>
    <row r="7" s="42" customFormat="1" ht="33" customHeight="1" spans="1:13">
      <c r="A7" s="44">
        <v>4</v>
      </c>
      <c r="B7" s="45" t="s">
        <v>21</v>
      </c>
      <c r="C7" s="45">
        <f t="shared" ref="C7:C12" si="3">H7+L7</f>
        <v>5</v>
      </c>
      <c r="D7" s="44">
        <f t="shared" si="0"/>
        <v>4900</v>
      </c>
      <c r="E7" s="45">
        <f t="shared" si="1"/>
        <v>3300</v>
      </c>
      <c r="F7" s="48">
        <v>1100</v>
      </c>
      <c r="G7" s="45">
        <v>1</v>
      </c>
      <c r="H7" s="47">
        <v>3</v>
      </c>
      <c r="I7" s="45">
        <f t="shared" si="2"/>
        <v>1600</v>
      </c>
      <c r="J7" s="45">
        <v>800</v>
      </c>
      <c r="K7" s="45">
        <v>1</v>
      </c>
      <c r="L7" s="47">
        <v>2</v>
      </c>
      <c r="M7" s="45"/>
    </row>
    <row r="8" s="42" customFormat="1" ht="34" customHeight="1" spans="1:13">
      <c r="A8" s="44">
        <v>5</v>
      </c>
      <c r="B8" s="44" t="s">
        <v>20</v>
      </c>
      <c r="C8" s="45">
        <f t="shared" si="3"/>
        <v>56</v>
      </c>
      <c r="D8" s="44">
        <f t="shared" si="0"/>
        <v>55600</v>
      </c>
      <c r="E8" s="45">
        <f t="shared" si="1"/>
        <v>39600</v>
      </c>
      <c r="F8" s="48">
        <v>1100</v>
      </c>
      <c r="G8" s="45">
        <v>1</v>
      </c>
      <c r="H8" s="47">
        <v>36</v>
      </c>
      <c r="I8" s="45">
        <f t="shared" si="2"/>
        <v>16000</v>
      </c>
      <c r="J8" s="45">
        <v>800</v>
      </c>
      <c r="K8" s="45">
        <v>1</v>
      </c>
      <c r="L8" s="49">
        <v>20</v>
      </c>
      <c r="M8" s="45"/>
    </row>
    <row r="9" s="42" customFormat="1" ht="34" customHeight="1" spans="1:13">
      <c r="A9" s="44">
        <v>6</v>
      </c>
      <c r="B9" s="45" t="s">
        <v>44</v>
      </c>
      <c r="C9" s="45">
        <v>23</v>
      </c>
      <c r="D9" s="44">
        <f t="shared" si="0"/>
        <v>20500</v>
      </c>
      <c r="E9" s="45">
        <f t="shared" si="1"/>
        <v>7700</v>
      </c>
      <c r="F9" s="48">
        <v>1100</v>
      </c>
      <c r="G9" s="45">
        <v>1</v>
      </c>
      <c r="H9" s="47">
        <v>7</v>
      </c>
      <c r="I9" s="45">
        <f t="shared" si="2"/>
        <v>12800</v>
      </c>
      <c r="J9" s="45">
        <v>800</v>
      </c>
      <c r="K9" s="45">
        <v>1</v>
      </c>
      <c r="L9" s="47">
        <v>16</v>
      </c>
      <c r="M9" s="45"/>
    </row>
    <row r="10" s="42" customFormat="1" ht="34" customHeight="1" spans="1:13">
      <c r="A10" s="44">
        <v>7</v>
      </c>
      <c r="B10" s="44" t="s">
        <v>45</v>
      </c>
      <c r="C10" s="45">
        <v>11</v>
      </c>
      <c r="D10" s="44">
        <f t="shared" si="0"/>
        <v>10600</v>
      </c>
      <c r="E10" s="45">
        <f t="shared" si="1"/>
        <v>6600</v>
      </c>
      <c r="F10" s="48">
        <v>1100</v>
      </c>
      <c r="G10" s="45">
        <v>1</v>
      </c>
      <c r="H10" s="47">
        <v>6</v>
      </c>
      <c r="I10" s="45">
        <f t="shared" si="2"/>
        <v>4000</v>
      </c>
      <c r="J10" s="45">
        <v>800</v>
      </c>
      <c r="K10" s="45">
        <v>1</v>
      </c>
      <c r="L10" s="47">
        <v>5</v>
      </c>
      <c r="M10" s="45"/>
    </row>
    <row r="11" s="42" customFormat="1" ht="34" customHeight="1" spans="1:13">
      <c r="A11" s="44">
        <v>8</v>
      </c>
      <c r="B11" s="45" t="s">
        <v>19</v>
      </c>
      <c r="C11" s="45">
        <f t="shared" si="3"/>
        <v>14</v>
      </c>
      <c r="D11" s="44">
        <f t="shared" si="0"/>
        <v>13900</v>
      </c>
      <c r="E11" s="45">
        <f t="shared" si="1"/>
        <v>9900</v>
      </c>
      <c r="F11" s="48">
        <v>1100</v>
      </c>
      <c r="G11" s="45">
        <v>1</v>
      </c>
      <c r="H11" s="47">
        <v>9</v>
      </c>
      <c r="I11" s="45">
        <f t="shared" si="2"/>
        <v>4000</v>
      </c>
      <c r="J11" s="45">
        <v>800</v>
      </c>
      <c r="K11" s="45">
        <v>1</v>
      </c>
      <c r="L11" s="47">
        <v>5</v>
      </c>
      <c r="M11" s="45"/>
    </row>
    <row r="12" s="42" customFormat="1" ht="34" customHeight="1" spans="1:13">
      <c r="A12" s="44">
        <v>9</v>
      </c>
      <c r="B12" s="50" t="s">
        <v>46</v>
      </c>
      <c r="C12" s="50">
        <f t="shared" si="3"/>
        <v>53</v>
      </c>
      <c r="D12" s="44">
        <f t="shared" si="0"/>
        <v>55600</v>
      </c>
      <c r="E12" s="45">
        <f t="shared" si="1"/>
        <v>48400</v>
      </c>
      <c r="F12" s="48">
        <v>1100</v>
      </c>
      <c r="G12" s="45">
        <v>1</v>
      </c>
      <c r="H12" s="47">
        <v>44</v>
      </c>
      <c r="I12" s="45">
        <f t="shared" si="2"/>
        <v>7200</v>
      </c>
      <c r="J12" s="45">
        <v>800</v>
      </c>
      <c r="K12" s="45">
        <v>1</v>
      </c>
      <c r="L12" s="47">
        <v>9</v>
      </c>
      <c r="M12" s="47"/>
    </row>
    <row r="13" s="42" customFormat="1" ht="34" customHeight="1" spans="1:13">
      <c r="A13" s="51" t="s">
        <v>47</v>
      </c>
      <c r="B13" s="48"/>
      <c r="C13" s="45">
        <f>SUM(C4:C12)</f>
        <v>193</v>
      </c>
      <c r="D13" s="45">
        <f>SUM(D4:D12)</f>
        <v>190100</v>
      </c>
      <c r="E13" s="45">
        <f>SUM(E4:E12)</f>
        <v>130900</v>
      </c>
      <c r="F13" s="52" t="s">
        <v>38</v>
      </c>
      <c r="G13" s="48"/>
      <c r="H13" s="45">
        <f>SUM(H4:H12)</f>
        <v>119</v>
      </c>
      <c r="I13" s="45">
        <f>SUM(I4:I12)</f>
        <v>59200</v>
      </c>
      <c r="J13" s="45" t="s">
        <v>38</v>
      </c>
      <c r="K13" s="45"/>
      <c r="L13" s="45">
        <f>SUM(L4:L12)</f>
        <v>74</v>
      </c>
      <c r="M13" s="47"/>
    </row>
  </sheetData>
  <mergeCells count="10">
    <mergeCell ref="A1:M1"/>
    <mergeCell ref="E2:H2"/>
    <mergeCell ref="I2:L2"/>
    <mergeCell ref="A13:B13"/>
    <mergeCell ref="F13:G13"/>
    <mergeCell ref="J13:K13"/>
    <mergeCell ref="A2:A3"/>
    <mergeCell ref="B2:B3"/>
    <mergeCell ref="C2:C3"/>
    <mergeCell ref="D2:D3"/>
  </mergeCells>
  <pageMargins left="0.75" right="0.75" top="1" bottom="1" header="0.5" footer="0.5"/>
  <headerFooter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8"/>
  <dimension ref="A1:M13"/>
  <sheetViews>
    <sheetView topLeftCell="A4" workbookViewId="0">
      <selection activeCell="H13" sqref="L13 H13"/>
    </sheetView>
  </sheetViews>
  <sheetFormatPr defaultColWidth="8.89166666666667" defaultRowHeight="13.5"/>
  <cols>
    <col min="1" max="1" width="8.89166666666667" style="41"/>
    <col min="2" max="2" width="19.425" style="41" customWidth="1"/>
    <col min="3" max="12" width="8.89166666666667" style="41"/>
    <col min="13" max="13" width="13.4416666666667" style="41" customWidth="1"/>
    <col min="14" max="16384" width="8.89166666666667" style="41"/>
  </cols>
  <sheetData>
    <row r="1" s="41" customFormat="1" ht="42" customHeight="1" spans="1:13">
      <c r="A1" s="43" t="s">
        <v>49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</row>
    <row r="2" s="42" customFormat="1" ht="39" customHeight="1" spans="1:13">
      <c r="A2" s="44" t="s">
        <v>1</v>
      </c>
      <c r="B2" s="44" t="s">
        <v>2</v>
      </c>
      <c r="C2" s="44" t="s">
        <v>3</v>
      </c>
      <c r="D2" s="44" t="s">
        <v>4</v>
      </c>
      <c r="E2" s="45" t="s">
        <v>40</v>
      </c>
      <c r="F2" s="45"/>
      <c r="G2" s="45"/>
      <c r="H2" s="45"/>
      <c r="I2" s="45" t="s">
        <v>41</v>
      </c>
      <c r="J2" s="45"/>
      <c r="K2" s="45"/>
      <c r="L2" s="45"/>
      <c r="M2" s="47" t="s">
        <v>7</v>
      </c>
    </row>
    <row r="3" s="42" customFormat="1" ht="30" customHeight="1" spans="1:13">
      <c r="A3" s="46"/>
      <c r="B3" s="46"/>
      <c r="C3" s="46"/>
      <c r="D3" s="46"/>
      <c r="E3" s="45" t="s">
        <v>8</v>
      </c>
      <c r="F3" s="47" t="s">
        <v>9</v>
      </c>
      <c r="G3" s="47" t="s">
        <v>10</v>
      </c>
      <c r="H3" s="47" t="s">
        <v>3</v>
      </c>
      <c r="I3" s="45" t="s">
        <v>8</v>
      </c>
      <c r="J3" s="47" t="s">
        <v>9</v>
      </c>
      <c r="K3" s="47" t="s">
        <v>10</v>
      </c>
      <c r="L3" s="47" t="s">
        <v>3</v>
      </c>
      <c r="M3" s="47"/>
    </row>
    <row r="4" s="42" customFormat="1" ht="34" customHeight="1" spans="1:13">
      <c r="A4" s="44">
        <v>1</v>
      </c>
      <c r="B4" s="44" t="s">
        <v>42</v>
      </c>
      <c r="C4" s="44">
        <f>L4+H4</f>
        <v>25</v>
      </c>
      <c r="D4" s="44">
        <f t="shared" ref="D4:D12" si="0">E4+I4</f>
        <v>23600</v>
      </c>
      <c r="E4" s="45">
        <f t="shared" ref="E4:E12" si="1">H4*F4</f>
        <v>13200</v>
      </c>
      <c r="F4" s="48">
        <v>1100</v>
      </c>
      <c r="G4" s="44">
        <v>1</v>
      </c>
      <c r="H4" s="49">
        <v>12</v>
      </c>
      <c r="I4" s="45">
        <f t="shared" ref="I4:I12" si="2">L4*J4</f>
        <v>10400</v>
      </c>
      <c r="J4" s="45">
        <v>800</v>
      </c>
      <c r="K4" s="45">
        <v>1</v>
      </c>
      <c r="L4" s="47">
        <v>13</v>
      </c>
      <c r="M4" s="45"/>
    </row>
    <row r="5" s="42" customFormat="1" ht="34" customHeight="1" spans="1:13">
      <c r="A5" s="44">
        <v>2</v>
      </c>
      <c r="B5" s="45" t="s">
        <v>43</v>
      </c>
      <c r="C5" s="45">
        <f>SUM(H5+L5)</f>
        <v>5</v>
      </c>
      <c r="D5" s="44">
        <f t="shared" si="0"/>
        <v>4600</v>
      </c>
      <c r="E5" s="45">
        <f t="shared" si="1"/>
        <v>2200</v>
      </c>
      <c r="F5" s="48">
        <v>1100</v>
      </c>
      <c r="G5" s="45">
        <v>1</v>
      </c>
      <c r="H5" s="47">
        <v>2</v>
      </c>
      <c r="I5" s="45">
        <f t="shared" si="2"/>
        <v>2400</v>
      </c>
      <c r="J5" s="45">
        <v>800</v>
      </c>
      <c r="K5" s="45">
        <v>1</v>
      </c>
      <c r="L5" s="47">
        <v>3</v>
      </c>
      <c r="M5" s="45"/>
    </row>
    <row r="6" s="42" customFormat="1" ht="34" customHeight="1" spans="1:13">
      <c r="A6" s="44">
        <v>3</v>
      </c>
      <c r="B6" s="45" t="s">
        <v>22</v>
      </c>
      <c r="C6" s="45">
        <v>1</v>
      </c>
      <c r="D6" s="44">
        <v>800</v>
      </c>
      <c r="E6" s="45" t="s">
        <v>38</v>
      </c>
      <c r="F6" s="48" t="s">
        <v>38</v>
      </c>
      <c r="G6" s="45" t="s">
        <v>38</v>
      </c>
      <c r="H6" s="47" t="s">
        <v>38</v>
      </c>
      <c r="I6" s="45">
        <f t="shared" si="2"/>
        <v>800</v>
      </c>
      <c r="J6" s="45">
        <v>800</v>
      </c>
      <c r="K6" s="45">
        <v>1</v>
      </c>
      <c r="L6" s="47">
        <v>1</v>
      </c>
      <c r="M6" s="45"/>
    </row>
    <row r="7" s="42" customFormat="1" ht="33" customHeight="1" spans="1:13">
      <c r="A7" s="44">
        <v>4</v>
      </c>
      <c r="B7" s="45" t="s">
        <v>21</v>
      </c>
      <c r="C7" s="45">
        <f t="shared" ref="C7:C12" si="3">H7+L7</f>
        <v>5</v>
      </c>
      <c r="D7" s="44">
        <f t="shared" si="0"/>
        <v>4900</v>
      </c>
      <c r="E7" s="45">
        <f t="shared" si="1"/>
        <v>3300</v>
      </c>
      <c r="F7" s="48">
        <v>1100</v>
      </c>
      <c r="G7" s="45">
        <v>1</v>
      </c>
      <c r="H7" s="47">
        <v>3</v>
      </c>
      <c r="I7" s="45">
        <f t="shared" si="2"/>
        <v>1600</v>
      </c>
      <c r="J7" s="45">
        <v>800</v>
      </c>
      <c r="K7" s="45">
        <v>1</v>
      </c>
      <c r="L7" s="47">
        <v>2</v>
      </c>
      <c r="M7" s="45"/>
    </row>
    <row r="8" s="42" customFormat="1" ht="34" customHeight="1" spans="1:13">
      <c r="A8" s="44">
        <v>5</v>
      </c>
      <c r="B8" s="44" t="s">
        <v>20</v>
      </c>
      <c r="C8" s="45">
        <f t="shared" si="3"/>
        <v>56</v>
      </c>
      <c r="D8" s="44">
        <f t="shared" si="0"/>
        <v>55600</v>
      </c>
      <c r="E8" s="45">
        <f t="shared" si="1"/>
        <v>39600</v>
      </c>
      <c r="F8" s="48">
        <v>1100</v>
      </c>
      <c r="G8" s="45">
        <v>1</v>
      </c>
      <c r="H8" s="47">
        <v>36</v>
      </c>
      <c r="I8" s="45">
        <f t="shared" si="2"/>
        <v>16000</v>
      </c>
      <c r="J8" s="45">
        <v>800</v>
      </c>
      <c r="K8" s="45">
        <v>1</v>
      </c>
      <c r="L8" s="49">
        <v>20</v>
      </c>
      <c r="M8" s="45"/>
    </row>
    <row r="9" s="42" customFormat="1" ht="34" customHeight="1" spans="1:13">
      <c r="A9" s="44">
        <v>6</v>
      </c>
      <c r="B9" s="45" t="s">
        <v>44</v>
      </c>
      <c r="C9" s="45">
        <v>24</v>
      </c>
      <c r="D9" s="44">
        <v>21300</v>
      </c>
      <c r="E9" s="45">
        <v>7700</v>
      </c>
      <c r="F9" s="48">
        <v>1100</v>
      </c>
      <c r="G9" s="45">
        <v>1</v>
      </c>
      <c r="H9" s="47">
        <v>7</v>
      </c>
      <c r="I9" s="45">
        <v>13600</v>
      </c>
      <c r="J9" s="45">
        <v>800</v>
      </c>
      <c r="K9" s="45">
        <v>1</v>
      </c>
      <c r="L9" s="47">
        <v>17</v>
      </c>
      <c r="M9" s="45"/>
    </row>
    <row r="10" s="42" customFormat="1" ht="34" customHeight="1" spans="1:13">
      <c r="A10" s="44">
        <v>7</v>
      </c>
      <c r="B10" s="44" t="s">
        <v>45</v>
      </c>
      <c r="C10" s="45">
        <v>11</v>
      </c>
      <c r="D10" s="44">
        <f t="shared" si="0"/>
        <v>10600</v>
      </c>
      <c r="E10" s="45">
        <f t="shared" si="1"/>
        <v>6600</v>
      </c>
      <c r="F10" s="48">
        <v>1100</v>
      </c>
      <c r="G10" s="45">
        <v>1</v>
      </c>
      <c r="H10" s="47">
        <v>6</v>
      </c>
      <c r="I10" s="45">
        <f t="shared" si="2"/>
        <v>4000</v>
      </c>
      <c r="J10" s="45">
        <v>800</v>
      </c>
      <c r="K10" s="45">
        <v>1</v>
      </c>
      <c r="L10" s="47">
        <v>5</v>
      </c>
      <c r="M10" s="45"/>
    </row>
    <row r="11" s="42" customFormat="1" ht="34" customHeight="1" spans="1:13">
      <c r="A11" s="44">
        <v>8</v>
      </c>
      <c r="B11" s="45" t="s">
        <v>19</v>
      </c>
      <c r="C11" s="45">
        <f t="shared" si="3"/>
        <v>14</v>
      </c>
      <c r="D11" s="44">
        <f t="shared" si="0"/>
        <v>13900</v>
      </c>
      <c r="E11" s="45">
        <f t="shared" si="1"/>
        <v>9900</v>
      </c>
      <c r="F11" s="48">
        <v>1100</v>
      </c>
      <c r="G11" s="45">
        <v>1</v>
      </c>
      <c r="H11" s="47">
        <v>9</v>
      </c>
      <c r="I11" s="45">
        <f t="shared" si="2"/>
        <v>4000</v>
      </c>
      <c r="J11" s="45">
        <v>800</v>
      </c>
      <c r="K11" s="45">
        <v>1</v>
      </c>
      <c r="L11" s="47">
        <v>5</v>
      </c>
      <c r="M11" s="45"/>
    </row>
    <row r="12" s="42" customFormat="1" ht="34" customHeight="1" spans="1:13">
      <c r="A12" s="44">
        <v>9</v>
      </c>
      <c r="B12" s="50" t="s">
        <v>46</v>
      </c>
      <c r="C12" s="50">
        <f t="shared" si="3"/>
        <v>53</v>
      </c>
      <c r="D12" s="44">
        <f t="shared" si="0"/>
        <v>55600</v>
      </c>
      <c r="E12" s="45">
        <f t="shared" si="1"/>
        <v>48400</v>
      </c>
      <c r="F12" s="48">
        <v>1100</v>
      </c>
      <c r="G12" s="45">
        <v>1</v>
      </c>
      <c r="H12" s="47">
        <v>44</v>
      </c>
      <c r="I12" s="45">
        <f t="shared" si="2"/>
        <v>7200</v>
      </c>
      <c r="J12" s="45">
        <v>800</v>
      </c>
      <c r="K12" s="45">
        <v>1</v>
      </c>
      <c r="L12" s="47">
        <v>9</v>
      </c>
      <c r="M12" s="47"/>
    </row>
    <row r="13" s="42" customFormat="1" ht="34" customHeight="1" spans="1:13">
      <c r="A13" s="51" t="s">
        <v>47</v>
      </c>
      <c r="B13" s="48"/>
      <c r="C13" s="45">
        <v>194</v>
      </c>
      <c r="D13" s="45">
        <f>SUM(D4:D12)</f>
        <v>190900</v>
      </c>
      <c r="E13" s="45">
        <v>130900</v>
      </c>
      <c r="F13" s="52" t="s">
        <v>38</v>
      </c>
      <c r="G13" s="48"/>
      <c r="H13" s="45">
        <f>SUM(H4:H12)</f>
        <v>119</v>
      </c>
      <c r="I13" s="45">
        <f>SUM(I4:I12)</f>
        <v>60000</v>
      </c>
      <c r="J13" s="45" t="s">
        <v>38</v>
      </c>
      <c r="K13" s="45"/>
      <c r="L13" s="45">
        <f>SUM(L4:L12)</f>
        <v>75</v>
      </c>
      <c r="M13" s="47"/>
    </row>
  </sheetData>
  <mergeCells count="10">
    <mergeCell ref="A1:M1"/>
    <mergeCell ref="E2:H2"/>
    <mergeCell ref="I2:L2"/>
    <mergeCell ref="A13:B13"/>
    <mergeCell ref="F13:G13"/>
    <mergeCell ref="J13:K13"/>
    <mergeCell ref="A2:A3"/>
    <mergeCell ref="B2:B3"/>
    <mergeCell ref="C2:C3"/>
    <mergeCell ref="D2:D3"/>
  </mergeCells>
  <pageMargins left="0.75" right="0.75" top="1" bottom="1" header="0.5" footer="0.5"/>
  <pageSetup paperSize="9" orientation="landscape"/>
  <headerFooter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0"/>
  <dimension ref="A1:G14"/>
  <sheetViews>
    <sheetView tabSelected="1" workbookViewId="0">
      <selection activeCell="F4" sqref="F4:F13"/>
    </sheetView>
  </sheetViews>
  <sheetFormatPr defaultColWidth="8.89166666666667" defaultRowHeight="13.5" outlineLevelCol="6"/>
  <cols>
    <col min="1" max="1" width="6" style="27" customWidth="1"/>
    <col min="2" max="2" width="26.5583333333333" style="27" customWidth="1"/>
    <col min="3" max="3" width="24.8916666666667" style="27" customWidth="1"/>
    <col min="4" max="4" width="31.225" style="27" customWidth="1"/>
    <col min="5" max="5" width="14.6666666666667" style="27" customWidth="1"/>
    <col min="6" max="6" width="17.8916666666667" style="27" customWidth="1"/>
    <col min="7" max="7" width="10.4416666666667" style="27" customWidth="1"/>
    <col min="8" max="16384" width="9" style="27"/>
  </cols>
  <sheetData>
    <row r="1" ht="54" customHeight="1" spans="1:7">
      <c r="A1" s="28" t="s">
        <v>50</v>
      </c>
      <c r="B1" s="28"/>
      <c r="C1" s="28"/>
      <c r="D1" s="28"/>
      <c r="E1" s="28"/>
      <c r="F1" s="28"/>
      <c r="G1" s="28"/>
    </row>
    <row r="2" ht="27" customHeight="1" spans="1:7">
      <c r="A2" s="29" t="s">
        <v>51</v>
      </c>
      <c r="B2" s="29"/>
      <c r="C2" s="30"/>
      <c r="D2" s="29"/>
      <c r="E2" s="29"/>
      <c r="F2" s="29"/>
      <c r="G2" s="29"/>
    </row>
    <row r="3" ht="36" customHeight="1" spans="1:7">
      <c r="A3" s="31" t="s">
        <v>1</v>
      </c>
      <c r="B3" s="31" t="s">
        <v>52</v>
      </c>
      <c r="C3" s="31" t="s">
        <v>53</v>
      </c>
      <c r="D3" s="31" t="s">
        <v>54</v>
      </c>
      <c r="E3" s="31" t="s">
        <v>55</v>
      </c>
      <c r="F3" s="31" t="s">
        <v>56</v>
      </c>
      <c r="G3" s="31" t="s">
        <v>57</v>
      </c>
    </row>
    <row r="4" ht="46" customHeight="1" spans="1:7">
      <c r="A4" s="31">
        <v>1</v>
      </c>
      <c r="B4" s="32" t="s">
        <v>58</v>
      </c>
      <c r="C4" s="32" t="s">
        <v>59</v>
      </c>
      <c r="D4" s="32" t="s">
        <v>60</v>
      </c>
      <c r="E4" s="33" t="s">
        <v>61</v>
      </c>
      <c r="F4" s="31">
        <v>2330</v>
      </c>
      <c r="G4" s="34"/>
    </row>
    <row r="5" ht="46" customHeight="1" spans="1:7">
      <c r="A5" s="31">
        <v>2</v>
      </c>
      <c r="B5" s="35" t="s">
        <v>62</v>
      </c>
      <c r="C5" s="32" t="s">
        <v>63</v>
      </c>
      <c r="D5" s="32" t="s">
        <v>64</v>
      </c>
      <c r="E5" s="33"/>
      <c r="F5" s="31">
        <v>1165</v>
      </c>
      <c r="G5" s="34"/>
    </row>
    <row r="6" ht="46" customHeight="1" spans="1:7">
      <c r="A6" s="31">
        <v>3</v>
      </c>
      <c r="B6" s="36"/>
      <c r="C6" s="32" t="s">
        <v>65</v>
      </c>
      <c r="D6" s="32" t="s">
        <v>66</v>
      </c>
      <c r="E6" s="33"/>
      <c r="F6" s="31">
        <v>1165</v>
      </c>
      <c r="G6" s="34"/>
    </row>
    <row r="7" ht="46" customHeight="1" spans="1:7">
      <c r="A7" s="31">
        <v>4</v>
      </c>
      <c r="B7" s="32" t="s">
        <v>67</v>
      </c>
      <c r="C7" s="32" t="s">
        <v>68</v>
      </c>
      <c r="D7" s="32" t="s">
        <v>66</v>
      </c>
      <c r="E7" s="33"/>
      <c r="F7" s="31">
        <v>1165</v>
      </c>
      <c r="G7" s="34"/>
    </row>
    <row r="8" ht="46" customHeight="1" spans="1:7">
      <c r="A8" s="31">
        <v>5</v>
      </c>
      <c r="B8" s="35" t="s">
        <v>69</v>
      </c>
      <c r="C8" s="32" t="s">
        <v>70</v>
      </c>
      <c r="D8" s="32" t="s">
        <v>71</v>
      </c>
      <c r="E8" s="33"/>
      <c r="F8" s="31">
        <v>3495</v>
      </c>
      <c r="G8" s="34"/>
    </row>
    <row r="9" ht="46" customHeight="1" spans="1:7">
      <c r="A9" s="31">
        <v>6</v>
      </c>
      <c r="B9" s="36"/>
      <c r="C9" s="32" t="s">
        <v>72</v>
      </c>
      <c r="D9" s="32" t="s">
        <v>66</v>
      </c>
      <c r="E9" s="33"/>
      <c r="F9" s="31">
        <v>1165</v>
      </c>
      <c r="G9" s="34"/>
    </row>
    <row r="10" ht="46" customHeight="1" spans="1:7">
      <c r="A10" s="31">
        <v>7</v>
      </c>
      <c r="B10" s="35" t="s">
        <v>73</v>
      </c>
      <c r="C10" s="32" t="s">
        <v>74</v>
      </c>
      <c r="D10" s="32" t="s">
        <v>60</v>
      </c>
      <c r="E10" s="33"/>
      <c r="F10" s="31">
        <v>2330</v>
      </c>
      <c r="G10" s="34"/>
    </row>
    <row r="11" ht="46" customHeight="1" spans="1:7">
      <c r="A11" s="31">
        <v>8</v>
      </c>
      <c r="B11" s="37"/>
      <c r="C11" s="32" t="s">
        <v>75</v>
      </c>
      <c r="D11" s="32" t="s">
        <v>64</v>
      </c>
      <c r="E11" s="33"/>
      <c r="F11" s="31">
        <v>1165</v>
      </c>
      <c r="G11" s="34"/>
    </row>
    <row r="12" ht="46" customHeight="1" spans="1:7">
      <c r="A12" s="31">
        <v>9</v>
      </c>
      <c r="B12" s="37"/>
      <c r="C12" s="32" t="s">
        <v>76</v>
      </c>
      <c r="D12" s="32" t="s">
        <v>60</v>
      </c>
      <c r="E12" s="33"/>
      <c r="F12" s="31">
        <v>2330</v>
      </c>
      <c r="G12" s="34"/>
    </row>
    <row r="13" ht="46" customHeight="1" spans="1:7">
      <c r="A13" s="31">
        <v>10</v>
      </c>
      <c r="B13" s="36"/>
      <c r="C13" s="32" t="s">
        <v>77</v>
      </c>
      <c r="D13" s="32" t="s">
        <v>64</v>
      </c>
      <c r="E13" s="33"/>
      <c r="F13" s="31">
        <v>1165</v>
      </c>
      <c r="G13" s="34"/>
    </row>
    <row r="14" ht="27" customHeight="1" spans="1:7">
      <c r="A14" s="38" t="s">
        <v>47</v>
      </c>
      <c r="B14" s="39"/>
      <c r="C14" s="40"/>
      <c r="D14" s="31" t="s">
        <v>38</v>
      </c>
      <c r="E14" s="31"/>
      <c r="F14" s="31">
        <f>SUM(F4:F13)</f>
        <v>17475</v>
      </c>
      <c r="G14" s="31"/>
    </row>
  </sheetData>
  <mergeCells count="7">
    <mergeCell ref="A1:G1"/>
    <mergeCell ref="A2:G2"/>
    <mergeCell ref="A14:C14"/>
    <mergeCell ref="B5:B6"/>
    <mergeCell ref="B8:B9"/>
    <mergeCell ref="B10:B13"/>
    <mergeCell ref="E4:E13"/>
  </mergeCells>
  <pageMargins left="0.75" right="0.75" top="1" bottom="1" header="0.5" footer="0.5"/>
  <headerFooter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F13"/>
  <sheetViews>
    <sheetView workbookViewId="0">
      <selection activeCell="A1" sqref="A1:F1"/>
    </sheetView>
  </sheetViews>
  <sheetFormatPr defaultColWidth="9" defaultRowHeight="14.25" outlineLevelCol="5"/>
  <cols>
    <col min="1" max="1" width="4.33333333333333" style="17" customWidth="1"/>
    <col min="2" max="2" width="33.225" style="17" customWidth="1"/>
    <col min="3" max="3" width="13.3333333333333" style="17" customWidth="1"/>
    <col min="4" max="4" width="11.5583333333333" style="17" customWidth="1"/>
    <col min="5" max="5" width="14.3333333333333" style="17" customWidth="1"/>
    <col min="6" max="6" width="13.5583333333333" style="17" customWidth="1"/>
    <col min="7" max="16384" width="9" style="17"/>
  </cols>
  <sheetData>
    <row r="1" s="17" customFormat="1" ht="81" customHeight="1" spans="1:6">
      <c r="A1" s="19" t="s">
        <v>78</v>
      </c>
      <c r="B1" s="19"/>
      <c r="C1" s="19"/>
      <c r="D1" s="19"/>
      <c r="E1" s="19"/>
      <c r="F1" s="19"/>
    </row>
    <row r="2" s="18" customFormat="1" ht="48" customHeight="1" spans="1:6">
      <c r="A2" s="20" t="s">
        <v>1</v>
      </c>
      <c r="B2" s="20" t="s">
        <v>2</v>
      </c>
      <c r="C2" s="20" t="s">
        <v>79</v>
      </c>
      <c r="D2" s="21" t="s">
        <v>80</v>
      </c>
      <c r="E2" s="22" t="s">
        <v>81</v>
      </c>
      <c r="F2" s="20" t="s">
        <v>82</v>
      </c>
    </row>
    <row r="3" s="18" customFormat="1" ht="42" customHeight="1" spans="1:6">
      <c r="A3" s="20">
        <v>1</v>
      </c>
      <c r="B3" s="21" t="s">
        <v>83</v>
      </c>
      <c r="C3" s="20" t="s">
        <v>84</v>
      </c>
      <c r="D3" s="21">
        <v>64</v>
      </c>
      <c r="E3" s="22">
        <v>133949.44</v>
      </c>
      <c r="F3" s="21"/>
    </row>
    <row r="4" s="18" customFormat="1" ht="42" customHeight="1" spans="1:6">
      <c r="A4" s="20">
        <v>2</v>
      </c>
      <c r="B4" s="21" t="s">
        <v>85</v>
      </c>
      <c r="C4" s="20" t="s">
        <v>84</v>
      </c>
      <c r="D4" s="21">
        <v>8</v>
      </c>
      <c r="E4" s="22">
        <v>19259.52</v>
      </c>
      <c r="F4" s="21"/>
    </row>
    <row r="5" s="18" customFormat="1" ht="42" customHeight="1" spans="1:6">
      <c r="A5" s="20">
        <v>3</v>
      </c>
      <c r="B5" s="21" t="s">
        <v>86</v>
      </c>
      <c r="C5" s="20" t="s">
        <v>84</v>
      </c>
      <c r="D5" s="21">
        <v>1</v>
      </c>
      <c r="E5" s="23">
        <v>2092.96</v>
      </c>
      <c r="F5" s="21"/>
    </row>
    <row r="6" s="18" customFormat="1" ht="42" customHeight="1" spans="1:6">
      <c r="A6" s="20">
        <v>4</v>
      </c>
      <c r="B6" s="21" t="s">
        <v>87</v>
      </c>
      <c r="C6" s="20" t="s">
        <v>84</v>
      </c>
      <c r="D6" s="20">
        <v>4</v>
      </c>
      <c r="E6" s="20">
        <v>8624.8</v>
      </c>
      <c r="F6" s="21"/>
    </row>
    <row r="7" s="18" customFormat="1" ht="42" customHeight="1" spans="1:6">
      <c r="A7" s="20">
        <v>5</v>
      </c>
      <c r="B7" s="21" t="s">
        <v>88</v>
      </c>
      <c r="C7" s="20" t="s">
        <v>84</v>
      </c>
      <c r="D7" s="20">
        <v>2</v>
      </c>
      <c r="E7" s="20">
        <v>4082.88</v>
      </c>
      <c r="F7" s="21"/>
    </row>
    <row r="8" s="18" customFormat="1" ht="42" customHeight="1" spans="1:6">
      <c r="A8" s="20">
        <v>6</v>
      </c>
      <c r="B8" s="21" t="s">
        <v>89</v>
      </c>
      <c r="C8" s="20" t="s">
        <v>84</v>
      </c>
      <c r="D8" s="20">
        <v>5</v>
      </c>
      <c r="E8" s="20">
        <v>10464.8</v>
      </c>
      <c r="F8" s="21"/>
    </row>
    <row r="9" s="18" customFormat="1" ht="42" customHeight="1" spans="1:6">
      <c r="A9" s="20">
        <v>7</v>
      </c>
      <c r="B9" s="21" t="s">
        <v>90</v>
      </c>
      <c r="C9" s="20" t="s">
        <v>84</v>
      </c>
      <c r="D9" s="20">
        <v>1</v>
      </c>
      <c r="E9" s="20">
        <v>2092.96</v>
      </c>
      <c r="F9" s="21"/>
    </row>
    <row r="10" s="18" customFormat="1" ht="42" customHeight="1" spans="1:6">
      <c r="A10" s="20">
        <v>8</v>
      </c>
      <c r="B10" s="21" t="s">
        <v>91</v>
      </c>
      <c r="C10" s="20" t="s">
        <v>84</v>
      </c>
      <c r="D10" s="20">
        <v>1</v>
      </c>
      <c r="E10" s="20">
        <v>1360.96</v>
      </c>
      <c r="F10" s="21"/>
    </row>
    <row r="11" s="18" customFormat="1" ht="42" customHeight="1" spans="1:6">
      <c r="A11" s="20">
        <v>9</v>
      </c>
      <c r="B11" s="21" t="s">
        <v>92</v>
      </c>
      <c r="C11" s="20" t="s">
        <v>84</v>
      </c>
      <c r="D11" s="20">
        <v>17</v>
      </c>
      <c r="E11" s="20">
        <v>31982.56</v>
      </c>
      <c r="F11" s="21"/>
    </row>
    <row r="12" s="18" customFormat="1" ht="42" customHeight="1" spans="1:6">
      <c r="A12" s="20">
        <v>10</v>
      </c>
      <c r="B12" s="21" t="s">
        <v>93</v>
      </c>
      <c r="C12" s="20" t="s">
        <v>84</v>
      </c>
      <c r="D12" s="20">
        <v>9</v>
      </c>
      <c r="E12" s="20">
        <v>17475.68</v>
      </c>
      <c r="F12" s="21"/>
    </row>
    <row r="13" s="18" customFormat="1" ht="42" customHeight="1" spans="1:6">
      <c r="A13" s="24" t="s">
        <v>94</v>
      </c>
      <c r="B13" s="25"/>
      <c r="C13" s="26" t="s">
        <v>95</v>
      </c>
      <c r="D13" s="20">
        <f>SUM(D3:D12)</f>
        <v>112</v>
      </c>
      <c r="E13" s="20">
        <f>SUM(E3:E12)</f>
        <v>231386.56</v>
      </c>
      <c r="F13" s="20"/>
    </row>
  </sheetData>
  <mergeCells count="2">
    <mergeCell ref="A1:F1"/>
    <mergeCell ref="A13:B13"/>
  </mergeCells>
  <pageMargins left="0.7" right="0.7" top="0.75" bottom="0.75" header="0.3" footer="0.3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715">
    <pageSetUpPr fitToPage="1"/>
  </sheetPr>
  <dimension ref="A1:G8"/>
  <sheetViews>
    <sheetView workbookViewId="0">
      <selection activeCell="F5" sqref="F5"/>
    </sheetView>
  </sheetViews>
  <sheetFormatPr defaultColWidth="9" defaultRowHeight="14.25" outlineLevelRow="7" outlineLevelCol="6"/>
  <cols>
    <col min="1" max="1" width="5.44166666666667" style="11" customWidth="1"/>
    <col min="2" max="2" width="15.5583333333333" style="11" customWidth="1"/>
    <col min="3" max="3" width="17.6666666666667" style="11" customWidth="1"/>
    <col min="4" max="6" width="19.775" style="11" customWidth="1"/>
    <col min="7" max="7" width="9.225" style="11" customWidth="1"/>
    <col min="8" max="16384" width="9" style="11"/>
  </cols>
  <sheetData>
    <row r="1" ht="57" customHeight="1" spans="1:7">
      <c r="A1" s="12" t="s">
        <v>96</v>
      </c>
      <c r="B1" s="12"/>
      <c r="C1" s="12"/>
      <c r="D1" s="12"/>
      <c r="E1" s="12"/>
      <c r="F1" s="12"/>
      <c r="G1" s="12"/>
    </row>
    <row r="2" s="10" customFormat="1" ht="50" customHeight="1" spans="1:7">
      <c r="A2" s="13" t="s">
        <v>1</v>
      </c>
      <c r="B2" s="13" t="s">
        <v>97</v>
      </c>
      <c r="C2" s="13" t="s">
        <v>98</v>
      </c>
      <c r="D2" s="13" t="s">
        <v>99</v>
      </c>
      <c r="E2" s="13"/>
      <c r="F2" s="14" t="s">
        <v>4</v>
      </c>
      <c r="G2" s="13" t="s">
        <v>82</v>
      </c>
    </row>
    <row r="3" s="10" customFormat="1" ht="50" customHeight="1" spans="1:7">
      <c r="A3" s="13"/>
      <c r="B3" s="13"/>
      <c r="C3" s="13"/>
      <c r="D3" s="13" t="s">
        <v>100</v>
      </c>
      <c r="E3" s="13" t="s">
        <v>101</v>
      </c>
      <c r="F3" s="15"/>
      <c r="G3" s="13"/>
    </row>
    <row r="4" s="10" customFormat="1" ht="50" customHeight="1" spans="1:7">
      <c r="A4" s="13">
        <v>1</v>
      </c>
      <c r="B4" s="13" t="s">
        <v>102</v>
      </c>
      <c r="C4" s="13" t="s">
        <v>103</v>
      </c>
      <c r="D4" s="13">
        <v>10000</v>
      </c>
      <c r="E4" s="13">
        <v>6000</v>
      </c>
      <c r="F4" s="13"/>
      <c r="G4" s="13" t="s">
        <v>42</v>
      </c>
    </row>
    <row r="5" s="10" customFormat="1" ht="50" customHeight="1" spans="1:7">
      <c r="A5" s="13">
        <v>2</v>
      </c>
      <c r="B5" s="13" t="s">
        <v>104</v>
      </c>
      <c r="C5" s="13" t="s">
        <v>105</v>
      </c>
      <c r="D5" s="13">
        <v>10000</v>
      </c>
      <c r="E5" s="13">
        <v>6000</v>
      </c>
      <c r="F5" s="13"/>
      <c r="G5" s="13" t="s">
        <v>20</v>
      </c>
    </row>
    <row r="6" s="10" customFormat="1" ht="50" customHeight="1" spans="1:7">
      <c r="A6" s="13">
        <v>3</v>
      </c>
      <c r="B6" s="13" t="s">
        <v>106</v>
      </c>
      <c r="C6" s="13" t="s">
        <v>107</v>
      </c>
      <c r="D6" s="13">
        <v>10000</v>
      </c>
      <c r="E6" s="13" t="s">
        <v>38</v>
      </c>
      <c r="F6" s="13"/>
      <c r="G6" s="13" t="s">
        <v>20</v>
      </c>
    </row>
    <row r="7" s="10" customFormat="1" ht="50" customHeight="1" spans="1:7">
      <c r="A7" s="13">
        <v>4</v>
      </c>
      <c r="B7" s="13" t="s">
        <v>108</v>
      </c>
      <c r="C7" s="13" t="s">
        <v>109</v>
      </c>
      <c r="D7" s="13">
        <v>10000</v>
      </c>
      <c r="E7" s="13" t="s">
        <v>38</v>
      </c>
      <c r="F7" s="13"/>
      <c r="G7" s="13" t="s">
        <v>20</v>
      </c>
    </row>
    <row r="8" s="10" customFormat="1" ht="50" customHeight="1" spans="1:7">
      <c r="A8" s="16" t="s">
        <v>4</v>
      </c>
      <c r="B8" s="13"/>
      <c r="C8" s="13"/>
      <c r="D8" s="13">
        <f>SUM(D4:D7)</f>
        <v>40000</v>
      </c>
      <c r="E8" s="13">
        <f>SUM(E4:E7)</f>
        <v>12000</v>
      </c>
      <c r="F8" s="13">
        <f>SUM(D8:E8)</f>
        <v>52000</v>
      </c>
      <c r="G8" s="13"/>
    </row>
  </sheetData>
  <mergeCells count="8">
    <mergeCell ref="A1:G1"/>
    <mergeCell ref="D2:E2"/>
    <mergeCell ref="A8:B8"/>
    <mergeCell ref="A2:A3"/>
    <mergeCell ref="B2:B3"/>
    <mergeCell ref="C2:C3"/>
    <mergeCell ref="F2:F3"/>
    <mergeCell ref="G2:G3"/>
  </mergeCells>
  <pageMargins left="0.393055555555556" right="0.314583333333333" top="0.629861111111111" bottom="1" header="0.5" footer="0.5"/>
  <pageSetup paperSize="9" scale="64" fitToHeight="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3">
    <pageSetUpPr fitToPage="1"/>
  </sheetPr>
  <dimension ref="A1:F5"/>
  <sheetViews>
    <sheetView zoomScale="130" zoomScaleNormal="130" workbookViewId="0">
      <selection activeCell="A1" sqref="A1:F1"/>
    </sheetView>
  </sheetViews>
  <sheetFormatPr defaultColWidth="9" defaultRowHeight="13.5" outlineLevelRow="4" outlineLevelCol="5"/>
  <cols>
    <col min="1" max="1" width="2.225" style="4" customWidth="1"/>
    <col min="2" max="2" width="11.4416666666667" style="4" customWidth="1"/>
    <col min="3" max="3" width="13" style="4" customWidth="1"/>
    <col min="4" max="5" width="7.225" style="4" customWidth="1"/>
    <col min="6" max="6" width="10.5666666666667" style="4" customWidth="1"/>
    <col min="7" max="16384" width="9" style="4"/>
  </cols>
  <sheetData>
    <row r="1" ht="53" customHeight="1" spans="1:6">
      <c r="A1" s="5" t="s">
        <v>110</v>
      </c>
      <c r="B1" s="5"/>
      <c r="C1" s="5"/>
      <c r="D1" s="5"/>
      <c r="E1" s="5"/>
      <c r="F1" s="5"/>
    </row>
    <row r="2" s="1" customFormat="1" ht="39" customHeight="1" spans="1:6">
      <c r="A2" s="6" t="s">
        <v>1</v>
      </c>
      <c r="B2" s="6" t="s">
        <v>53</v>
      </c>
      <c r="C2" s="6" t="s">
        <v>111</v>
      </c>
      <c r="D2" s="6" t="s">
        <v>112</v>
      </c>
      <c r="E2" s="6" t="s">
        <v>113</v>
      </c>
      <c r="F2" s="6" t="s">
        <v>82</v>
      </c>
    </row>
    <row r="3" s="2" customFormat="1" ht="39" customHeight="1" spans="1:6">
      <c r="A3" s="7">
        <v>1</v>
      </c>
      <c r="B3" s="7" t="s">
        <v>114</v>
      </c>
      <c r="C3" s="7" t="s">
        <v>115</v>
      </c>
      <c r="D3" s="7">
        <v>5000</v>
      </c>
      <c r="E3" s="7" t="s">
        <v>20</v>
      </c>
      <c r="F3" s="7"/>
    </row>
    <row r="4" s="2" customFormat="1" ht="39" customHeight="1" spans="1:6">
      <c r="A4" s="7"/>
      <c r="B4" s="7"/>
      <c r="C4" s="7"/>
      <c r="D4" s="7"/>
      <c r="E4" s="7"/>
      <c r="F4" s="7"/>
    </row>
    <row r="5" s="3" customFormat="1" ht="39" customHeight="1" spans="1:6">
      <c r="A5" s="8" t="s">
        <v>4</v>
      </c>
      <c r="B5" s="9"/>
      <c r="C5" s="7"/>
      <c r="D5" s="7">
        <v>5000</v>
      </c>
      <c r="E5" s="7"/>
      <c r="F5" s="7"/>
    </row>
  </sheetData>
  <mergeCells count="2">
    <mergeCell ref="A1:F1"/>
    <mergeCell ref="A5:B5"/>
  </mergeCells>
  <pageMargins left="0.75" right="0.75" top="1" bottom="1" header="0.5" footer="0.5"/>
  <pageSetup paperSize="9" scale="95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6-8公岗分配表</vt:lpstr>
      <vt:lpstr>6月扶贫公岗分配表</vt:lpstr>
      <vt:lpstr>7月扶贫公岗分配表</vt:lpstr>
      <vt:lpstr>8月扶贫公岗分配表</vt:lpstr>
      <vt:lpstr>就业见习</vt:lpstr>
      <vt:lpstr>企业吸纳分配表</vt:lpstr>
      <vt:lpstr>脱贫户一次性创业、房租补贴</vt:lpstr>
      <vt:lpstr>就业援助金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123</cp:lastModifiedBy>
  <dcterms:created xsi:type="dcterms:W3CDTF">2022-06-21T03:02:00Z</dcterms:created>
  <dcterms:modified xsi:type="dcterms:W3CDTF">2023-09-13T04:32:14Z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2052-11.8.2.8555</vt:lpwstr>
  </property>
</Properties>
</file>